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451399\Desktop\Delete - Temp\"/>
    </mc:Choice>
  </mc:AlternateContent>
  <bookViews>
    <workbookView xWindow="0" yWindow="0" windowWidth="28800" windowHeight="11235" tabRatio="924"/>
  </bookViews>
  <sheets>
    <sheet name="Start Here - Instructions" sheetId="36" r:id="rId1"/>
    <sheet name="Clinical Demand Calculator" sheetId="35"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35" l="1"/>
  <c r="I79" i="35"/>
  <c r="J79" i="35"/>
  <c r="K79" i="35"/>
  <c r="L79" i="35"/>
  <c r="H82" i="35"/>
  <c r="I82" i="35"/>
  <c r="J82" i="35"/>
  <c r="K82" i="35"/>
  <c r="L82" i="35"/>
  <c r="I85" i="35"/>
  <c r="J85" i="35"/>
  <c r="K85" i="35"/>
  <c r="L85" i="35"/>
  <c r="H85" i="35"/>
  <c r="L75" i="35"/>
  <c r="K75" i="35"/>
  <c r="J75" i="35"/>
  <c r="I75" i="35"/>
  <c r="H75" i="35"/>
  <c r="F75" i="35"/>
  <c r="E75" i="35"/>
  <c r="D75" i="35"/>
  <c r="C75" i="35"/>
  <c r="B75" i="35"/>
  <c r="L67" i="35"/>
  <c r="K67" i="35"/>
  <c r="J67" i="35"/>
  <c r="I67" i="35"/>
  <c r="H67" i="35"/>
  <c r="F67" i="35"/>
  <c r="E67" i="35"/>
  <c r="D67" i="35"/>
  <c r="C67" i="35"/>
  <c r="B67" i="35"/>
  <c r="L55" i="35"/>
  <c r="K55" i="35"/>
  <c r="J55" i="35"/>
  <c r="I55" i="35"/>
  <c r="H55" i="35"/>
  <c r="L52" i="35"/>
  <c r="K52" i="35"/>
  <c r="J52" i="35"/>
  <c r="I52" i="35"/>
  <c r="H52" i="35"/>
  <c r="L49" i="35"/>
  <c r="K49" i="35"/>
  <c r="J49" i="35"/>
  <c r="I49" i="35"/>
  <c r="H49" i="35"/>
  <c r="L45" i="35"/>
  <c r="K45" i="35"/>
  <c r="J45" i="35"/>
  <c r="I45" i="35"/>
  <c r="F45" i="35"/>
  <c r="E45" i="35"/>
  <c r="D45" i="35"/>
  <c r="C45" i="35"/>
  <c r="L37" i="35"/>
  <c r="K37" i="35"/>
  <c r="J37" i="35"/>
  <c r="I37" i="35"/>
  <c r="F37" i="35"/>
  <c r="E37" i="35"/>
  <c r="D37" i="35"/>
  <c r="C37" i="35"/>
  <c r="H45" i="35"/>
  <c r="B45" i="35"/>
  <c r="B37" i="35"/>
  <c r="H37" i="35"/>
  <c r="L39" i="35"/>
  <c r="K39" i="35"/>
  <c r="J39" i="35"/>
  <c r="I39" i="35"/>
  <c r="H39" i="35"/>
  <c r="L47" i="35"/>
  <c r="K47" i="35"/>
  <c r="J47" i="35"/>
  <c r="I47" i="35"/>
  <c r="H47" i="35"/>
  <c r="F47" i="35"/>
  <c r="E47" i="35"/>
  <c r="D47" i="35"/>
  <c r="C47" i="35"/>
  <c r="F39" i="35"/>
  <c r="L56" i="35" s="1"/>
  <c r="E39" i="35"/>
  <c r="D39" i="35"/>
  <c r="C39" i="35"/>
  <c r="B39" i="35"/>
  <c r="B47" i="35"/>
  <c r="I13" i="35"/>
  <c r="E77" i="35" s="1"/>
  <c r="I14" i="35"/>
  <c r="J77" i="35" s="1"/>
  <c r="L77" i="35" l="1"/>
  <c r="K77" i="35"/>
  <c r="K83" i="35" s="1"/>
  <c r="C69" i="35"/>
  <c r="B77" i="35"/>
  <c r="K53" i="35"/>
  <c r="F77" i="35"/>
  <c r="L83" i="35" s="1"/>
  <c r="J69" i="35"/>
  <c r="H77" i="35"/>
  <c r="H83" i="35" s="1"/>
  <c r="F69" i="35"/>
  <c r="L86" i="35" s="1"/>
  <c r="I69" i="35"/>
  <c r="B69" i="35"/>
  <c r="K69" i="35"/>
  <c r="I77" i="35"/>
  <c r="I86" i="35" s="1"/>
  <c r="D69" i="35"/>
  <c r="J86" i="35" s="1"/>
  <c r="C77" i="35"/>
  <c r="E69" i="35"/>
  <c r="K86" i="35" s="1"/>
  <c r="D77" i="35"/>
  <c r="J83" i="35" s="1"/>
  <c r="H69" i="35"/>
  <c r="L69" i="35"/>
  <c r="I50" i="35"/>
  <c r="H50" i="35"/>
  <c r="H56" i="35"/>
  <c r="H53" i="35"/>
  <c r="I53" i="35"/>
  <c r="L50" i="35"/>
  <c r="J50" i="35"/>
  <c r="K56" i="35"/>
  <c r="J53" i="35"/>
  <c r="L53" i="35"/>
  <c r="J56" i="35"/>
  <c r="K50" i="35"/>
  <c r="I56" i="35"/>
  <c r="I80" i="35" l="1"/>
  <c r="H86" i="35"/>
  <c r="J80" i="35"/>
  <c r="L80" i="35"/>
  <c r="K80" i="35"/>
  <c r="H80" i="35"/>
  <c r="I83" i="35"/>
</calcChain>
</file>

<file path=xl/sharedStrings.xml><?xml version="1.0" encoding="utf-8"?>
<sst xmlns="http://schemas.openxmlformats.org/spreadsheetml/2006/main" count="194" uniqueCount="92">
  <si>
    <t>Critical Care / ICU Beds</t>
  </si>
  <si>
    <t>What is this tool?</t>
  </si>
  <si>
    <t>When is this tool most useful?</t>
  </si>
  <si>
    <t>Getting started</t>
  </si>
  <si>
    <t>COVID-19 Clinical Staff Demand Calculator</t>
  </si>
  <si>
    <t>Instructions</t>
  </si>
  <si>
    <t>←</t>
  </si>
  <si>
    <t xml:space="preserve">Please enter the total number of ADULT beds   </t>
  </si>
  <si>
    <t xml:space="preserve">Please enter how many of those beds are usually ICU/Crit. Care   </t>
  </si>
  <si>
    <t>These values are calculated, you do not need to enter any numbers</t>
  </si>
  <si>
    <t>Critical Care / ICU</t>
  </si>
  <si>
    <t>Trained/
Experienced Critical Care Physician</t>
  </si>
  <si>
    <t>Charge Nurse</t>
  </si>
  <si>
    <t>ICU Nurse</t>
  </si>
  <si>
    <t>CNA</t>
  </si>
  <si>
    <r>
      <rPr>
        <sz val="10"/>
        <color rgb="FF00B050"/>
        <rFont val="Calibri"/>
        <family val="2"/>
        <scheme val="minor"/>
      </rPr>
      <t>ICU APP</t>
    </r>
    <r>
      <rPr>
        <sz val="10"/>
        <color theme="1"/>
        <rFont val="Calibri"/>
        <family val="2"/>
        <scheme val="minor"/>
      </rPr>
      <t xml:space="preserve">
</t>
    </r>
    <r>
      <rPr>
        <sz val="10"/>
        <color rgb="FFFF0000"/>
        <rFont val="Calibri"/>
        <family val="2"/>
        <scheme val="minor"/>
      </rPr>
      <t>Non-ICU Physician</t>
    </r>
  </si>
  <si>
    <r>
      <rPr>
        <sz val="10"/>
        <color rgb="FF00B050"/>
        <rFont val="Calibri"/>
        <family val="2"/>
        <scheme val="minor"/>
      </rPr>
      <t>RT, APP</t>
    </r>
    <r>
      <rPr>
        <sz val="10"/>
        <color theme="1"/>
        <rFont val="Calibri"/>
        <family val="2"/>
        <scheme val="minor"/>
      </rPr>
      <t xml:space="preserve">
</t>
    </r>
    <r>
      <rPr>
        <sz val="10"/>
        <color rgb="FFFF0000"/>
        <rFont val="Calibri"/>
        <family val="2"/>
        <scheme val="minor"/>
      </rPr>
      <t>CRNA, CAA, MD/DO</t>
    </r>
  </si>
  <si>
    <t>Non-ICU Nurse or Non-ICU APP</t>
  </si>
  <si>
    <t>Tier 0</t>
  </si>
  <si>
    <t>Tier 1</t>
  </si>
  <si>
    <t>Tier 2</t>
  </si>
  <si>
    <t>Tier 3</t>
  </si>
  <si>
    <t>Tier 4</t>
  </si>
  <si>
    <t>Beds</t>
  </si>
  <si>
    <t>FTEs</t>
  </si>
  <si>
    <t>If you prefer to see the number of roles needed instead of FTEs, click the yellow shaded cell to find a drop-down</t>
  </si>
  <si>
    <t>RN / LPN / LVN</t>
  </si>
  <si>
    <t>CNA / Nurse Assistant</t>
  </si>
  <si>
    <t xml:space="preserve">Please enter closed Med-Surg beds (optional, reduces total beds)  </t>
  </si>
  <si>
    <t xml:space="preserve">Please record the name of your facility/hospital for future reference   </t>
  </si>
  <si>
    <t>Bed Ratios are used to calculate the type and number of caregivers needed to support occupied beds</t>
  </si>
  <si>
    <t>You may change the text in these tiers to better reflect your tiers of care</t>
  </si>
  <si>
    <t>● Detailed instructions are located to the right side of the Clinical Demand Calculator tab</t>
  </si>
  <si>
    <t>● Plan for a scenario that involves the maximum number of adult beds being converted into Critical Care/ICU; this is most useful for an acute inpatient facility that can accept critical COVID-19 cases
● Understand the type and number of caregivers needed as you implement the team-based critical care model as recommended by the Critical Care Training Plan
● Consider the impacts to Med-Surg staffing needs as beds are converted to Crit. Care or closed</t>
  </si>
  <si>
    <t>Introduction</t>
  </si>
  <si>
    <t>● Cells in this color indicate places where you are encouraged to enter information</t>
  </si>
  <si>
    <t>Where did this tool come from</t>
  </si>
  <si>
    <t>https://www.providence.org/about</t>
  </si>
  <si>
    <t>To learn more about Providence St. Joseph Health and how we serve, please visit:</t>
  </si>
  <si>
    <t>Reference material link:</t>
  </si>
  <si>
    <t>Click here (PDF)</t>
  </si>
  <si>
    <t>SCCM Homepage:</t>
  </si>
  <si>
    <t>Click here</t>
  </si>
  <si>
    <r>
      <rPr>
        <b/>
        <i/>
        <sz val="10"/>
        <color rgb="FFFF0000"/>
        <rFont val="Calibri"/>
        <family val="2"/>
        <scheme val="minor"/>
      </rPr>
      <t xml:space="preserve">Note: </t>
    </r>
    <r>
      <rPr>
        <i/>
        <sz val="10"/>
        <color rgb="FFFF0000"/>
        <rFont val="Calibri"/>
        <family val="2"/>
        <scheme val="minor"/>
      </rPr>
      <t xml:space="preserve">This tool does not address any applicable laws and/or requirements in collective bargaining agreements on staffing ratios (if any).  We recommend that you consult with your legal counsel and/or HR leadership team to ensure that the tool is utilized in a way that reflects any legal and/or other contractual obligations. </t>
    </r>
  </si>
  <si>
    <t>The references are provided for educational purposes, not as endorsement of a particular organization or care model</t>
  </si>
  <si>
    <t xml:space="preserve">To reach the author of this this calculator, please connect/message on LinkedIn: </t>
  </si>
  <si>
    <t>Gary Russo, PhD</t>
  </si>
  <si>
    <t>This calculator estimates the # and type of roles needed for team-care based models during a surge of critical patients</t>
  </si>
  <si>
    <t>Non-ICU Physician</t>
  </si>
  <si>
    <t>You may change the text in these tiers to better reflect your tiers of care in each situation</t>
  </si>
  <si>
    <t>ICU Nurse 
(+ Charge Nurse)</t>
  </si>
  <si>
    <r>
      <rPr>
        <b/>
        <i/>
        <sz val="11"/>
        <color theme="1"/>
        <rFont val="Calibri"/>
        <family val="2"/>
        <scheme val="minor"/>
      </rPr>
      <t>Under the hood:</t>
    </r>
    <r>
      <rPr>
        <i/>
        <sz val="11"/>
        <color theme="1"/>
        <rFont val="Calibri"/>
        <family val="2"/>
        <scheme val="minor"/>
      </rPr>
      <t xml:space="preserve"> 24 hours/day * 7 days/week = 168 hours per week per role; 168 hours per week per role / 40 hours per week (1 FTE) = 4.2 per role</t>
    </r>
  </si>
  <si>
    <t>Non-Surge Ratios</t>
  </si>
  <si>
    <t>Medical-Surgical / Non-Critical Care Beds</t>
  </si>
  <si>
    <t>Using your non-surge ratios, you may need this workforce to care for normal and maximum # of critical care beds:</t>
  </si>
  <si>
    <t>This is the workforce you may need in both normal and surge conditions if you begin using your surge ratios:</t>
  </si>
  <si>
    <t>Estimates of Critical Care Workforce Needs</t>
  </si>
  <si>
    <t>In the event of a critical care surge, converting from the normal staff ratio to the surge staff ratio has the following impact on the tiers of care needed (displays surge ratio titles):</t>
  </si>
  <si>
    <r>
      <rPr>
        <b/>
        <sz val="10"/>
        <color rgb="FFFF0000"/>
        <rFont val="Calibri"/>
        <family val="2"/>
        <scheme val="minor"/>
      </rPr>
      <t>Note:</t>
    </r>
    <r>
      <rPr>
        <sz val="10"/>
        <color rgb="FFFF0000"/>
        <rFont val="Calibri"/>
        <family val="2"/>
        <scheme val="minor"/>
      </rPr>
      <t xml:space="preserve"> This tool does not address any applicable laws and/or requirements in collective bargaining agreements on staffing ratios (if any).  We recommend that you consult with your legal counsel and/or HR leadership team to ensure that the tool is utilized in a way that reflects any legal and/or other contractual obligations.   </t>
    </r>
  </si>
  <si>
    <t>To add an appropriate ratio: enter the number of caregivers in the ratio in the yellow shaded cell(s)</t>
  </si>
  <si>
    <t>To add an appropriate ratio: enter the number of beds in the ratio in the yellow shaded cell(s)</t>
  </si>
  <si>
    <t>Optional: This can be used to reduce the total number of med-surge beds instead of adjusting total beds</t>
  </si>
  <si>
    <t>To add your bed count: Enter the total adult bed count into the yellow shaded cell</t>
  </si>
  <si>
    <t>To add your bed count: Enter the normal number of ICU/Crit. Care beds into the yellow shaded cell</t>
  </si>
  <si>
    <t>To add your bed count: Enter total # of ICU/Crit. Care beds if the maximum number of Med-Surg are converted</t>
  </si>
  <si>
    <t>Free text field, helpful if you would like to save multiple versions</t>
  </si>
  <si>
    <t>● Calculator estimates are provided for generalized "Critical Care" and "Med-Surg" beds</t>
  </si>
  <si>
    <t>This calculator is the result of ongoing collaborative efforts across HR, IT, and clinical teams at Providence St. Joseph Health. It is being made available for broad use with our hope that it may help in serving all, especially those who are poor and vulnerable.</t>
  </si>
  <si>
    <t>Your name here!</t>
  </si>
  <si>
    <t>Non-surge # of Med-Surg beds (Total - ICU)</t>
  </si>
  <si>
    <t># of not converted, non-closed med-surg beds during a surge</t>
  </si>
  <si>
    <t>● This workbook is not protected. Please save an unaltered copy in case of mis-keying</t>
  </si>
  <si>
    <t>Estimates of Med-Surg Workforce Needs</t>
  </si>
  <si>
    <t>Standard Med-Surg Bed # - Non-Surge Ratios</t>
  </si>
  <si>
    <t>Using your non-surge ratios, you may need this workforce to care for normal and maximum # of med-surg beds:</t>
  </si>
  <si>
    <t>As beds are converted from med-surg to crit. care, part of the med-surge workforce may be available for reassignment</t>
  </si>
  <si>
    <t>In the event of a critical care surge, using the surge staff ratio suggests the workforce need changes by:</t>
  </si>
  <si>
    <t>In the event of a critical care surge, using the normal staff ratio suggests the workforce need changes by:</t>
  </si>
  <si>
    <t>To provide an example of a critical care staffing ratio for COVID-19 patients, this tool includes suggestions made in a publication by the Society of Critical Care Medicine.</t>
  </si>
  <si>
    <t>No data entry is necessary (or expected) from this point forward</t>
  </si>
  <si>
    <t>Headcount</t>
  </si>
  <si>
    <t>Headcount is now converted to FTEs needed for 24/7 coverage (4.2 FTEs / role), but you may change this here:</t>
  </si>
  <si>
    <t>Max ICU/Crit. Care Bed # - Non-Surge Ratios</t>
  </si>
  <si>
    <t>Max ICU/Crit. Care Bed # - COVID Surge Ratios</t>
  </si>
  <si>
    <t>Standard Med-Surg Bed # - COVID Surge Ratios</t>
  </si>
  <si>
    <t>Remaining Med-Surg Bed # - Non-Surge Ratios</t>
  </si>
  <si>
    <t>Remaining Med-Surg Bed # - COVID Surge Ratios</t>
  </si>
  <si>
    <t xml:space="preserve">Please enter max number of ICU/Crit. Care beds possible after conversion   </t>
  </si>
  <si>
    <t xml:space="preserve">This staffing calculator is meant to assist labor pool workforce planning efforts as you consider the impact of a COVID-19 surge. Staffing matrices (staff needed to provide care) are used to project the number and type of caregivers required to support an increased number of adult ICU/Crit. Care beds due to a surge of patients. </t>
  </si>
  <si>
    <t>COVID Surge Ratios</t>
  </si>
  <si>
    <t>Standard ICU/Crit. Care Bed # - Non-Surge Ratios</t>
  </si>
  <si>
    <t>Standard ICU/Crit. Care Bed # - COVID Surge Ratios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</si>
</sst>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sz val="10"/>
      <color theme="1"/>
      <name val="Calibri"/>
      <family val="2"/>
      <scheme val="minor"/>
    </font>
    <font>
      <b/>
      <sz val="14"/>
      <name val="Calibri"/>
      <family val="2"/>
      <scheme val="minor"/>
    </font>
    <font>
      <b/>
      <sz val="10"/>
      <color theme="1"/>
      <name val="Calibri"/>
      <family val="2"/>
      <scheme val="minor"/>
    </font>
    <font>
      <b/>
      <sz val="12"/>
      <color theme="0"/>
      <name val="Calibri"/>
      <family val="2"/>
      <scheme val="minor"/>
    </font>
    <font>
      <b/>
      <sz val="11"/>
      <color theme="0"/>
      <name val="Calibri"/>
      <family val="2"/>
      <scheme val="minor"/>
    </font>
    <font>
      <i/>
      <sz val="11"/>
      <color theme="0" tint="-0.249977111117893"/>
      <name val="Calibri"/>
      <family val="2"/>
      <scheme val="minor"/>
    </font>
    <font>
      <sz val="14"/>
      <color theme="1"/>
      <name val="Calibri"/>
      <family val="2"/>
      <scheme val="minor"/>
    </font>
    <font>
      <i/>
      <sz val="14"/>
      <color theme="1"/>
      <name val="Calibri"/>
      <family val="2"/>
      <scheme val="minor"/>
    </font>
    <font>
      <b/>
      <sz val="20"/>
      <color theme="1"/>
      <name val="Calibri"/>
      <family val="2"/>
      <scheme val="minor"/>
    </font>
    <font>
      <b/>
      <sz val="14"/>
      <color rgb="FF4472C4"/>
      <name val="Calibri"/>
      <family val="2"/>
      <scheme val="minor"/>
    </font>
    <font>
      <i/>
      <sz val="12"/>
      <color theme="1"/>
      <name val="Calibri"/>
      <family val="2"/>
      <scheme val="minor"/>
    </font>
    <font>
      <i/>
      <sz val="12"/>
      <color rgb="FFFF0000"/>
      <name val="Calibri"/>
      <family val="2"/>
      <scheme val="minor"/>
    </font>
    <font>
      <i/>
      <sz val="12"/>
      <color rgb="FF0070C0"/>
      <name val="Calibri"/>
      <family val="2"/>
      <scheme val="minor"/>
    </font>
    <font>
      <b/>
      <i/>
      <sz val="16"/>
      <color rgb="FF0070C0"/>
      <name val="Calibri"/>
      <family val="2"/>
      <scheme val="minor"/>
    </font>
    <font>
      <i/>
      <sz val="14"/>
      <color rgb="FF0070C0"/>
      <name val="Calibri"/>
      <family val="2"/>
      <scheme val="minor"/>
    </font>
    <font>
      <i/>
      <sz val="11"/>
      <color theme="1"/>
      <name val="Calibri"/>
      <family val="2"/>
      <scheme val="minor"/>
    </font>
    <font>
      <u/>
      <sz val="11"/>
      <color theme="10"/>
      <name val="Calibri"/>
      <family val="2"/>
      <scheme val="minor"/>
    </font>
    <font>
      <sz val="14"/>
      <color rgb="FFFF0000"/>
      <name val="Calibri"/>
      <family val="2"/>
      <scheme val="minor"/>
    </font>
    <font>
      <sz val="10"/>
      <color rgb="FF00B050"/>
      <name val="Calibri"/>
      <family val="2"/>
      <scheme val="minor"/>
    </font>
    <font>
      <sz val="10"/>
      <color rgb="FFFF0000"/>
      <name val="Calibri"/>
      <family val="2"/>
      <scheme val="minor"/>
    </font>
    <font>
      <b/>
      <sz val="16"/>
      <color rgb="FF0070C0"/>
      <name val="Calibri"/>
      <family val="2"/>
      <scheme val="minor"/>
    </font>
    <font>
      <b/>
      <sz val="10"/>
      <color rgb="FFFF0000"/>
      <name val="Calibri"/>
      <family val="2"/>
      <scheme val="minor"/>
    </font>
    <font>
      <u/>
      <sz val="10"/>
      <color theme="10"/>
      <name val="Calibri"/>
      <family val="2"/>
      <scheme val="minor"/>
    </font>
    <font>
      <i/>
      <sz val="11"/>
      <color rgb="FFFF0000"/>
      <name val="Calibri"/>
      <family val="2"/>
      <scheme val="minor"/>
    </font>
    <font>
      <i/>
      <sz val="10"/>
      <color rgb="FFFF0000"/>
      <name val="Calibri"/>
      <family val="2"/>
      <scheme val="minor"/>
    </font>
    <font>
      <b/>
      <i/>
      <sz val="10"/>
      <color rgb="FFFF0000"/>
      <name val="Calibri"/>
      <family val="2"/>
      <scheme val="minor"/>
    </font>
    <font>
      <sz val="13"/>
      <color theme="1"/>
      <name val="Calibri"/>
      <family val="2"/>
      <scheme val="minor"/>
    </font>
    <font>
      <i/>
      <sz val="12"/>
      <name val="Calibri"/>
      <family val="2"/>
      <scheme val="minor"/>
    </font>
    <font>
      <b/>
      <sz val="13"/>
      <color rgb="FF0070C0"/>
      <name val="Calibri"/>
      <family val="2"/>
      <scheme val="minor"/>
    </font>
    <font>
      <b/>
      <i/>
      <sz val="11"/>
      <color theme="1"/>
      <name val="Calibri"/>
      <family val="2"/>
      <scheme val="minor"/>
    </font>
    <font>
      <b/>
      <i/>
      <sz val="16"/>
      <color theme="1"/>
      <name val="Calibri"/>
      <family val="2"/>
      <scheme val="minor"/>
    </font>
    <font>
      <sz val="10"/>
      <name val="Calibri"/>
      <family val="2"/>
      <scheme val="minor"/>
    </font>
    <font>
      <b/>
      <sz val="13"/>
      <color theme="1"/>
      <name val="Calibri"/>
      <family val="2"/>
      <scheme val="minor"/>
    </font>
    <font>
      <i/>
      <sz val="14"/>
      <name val="Calibri"/>
      <family val="2"/>
      <scheme val="minor"/>
    </font>
    <font>
      <i/>
      <sz val="8"/>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2F75B5"/>
        <bgColor indexed="64"/>
      </patternFill>
    </fill>
    <fill>
      <patternFill patternType="solid">
        <fgColor rgb="FFFFF2CC"/>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thin">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top/>
      <bottom style="thin">
        <color indexed="64"/>
      </bottom>
      <diagonal/>
    </border>
    <border>
      <left style="thick">
        <color auto="1"/>
      </left>
      <right/>
      <top/>
      <bottom style="thin">
        <color indexed="64"/>
      </bottom>
      <diagonal/>
    </border>
    <border>
      <left style="thick">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ck">
        <color rgb="FF000000"/>
      </left>
      <right/>
      <top style="thin">
        <color indexed="64"/>
      </top>
      <bottom style="thin">
        <color indexed="64"/>
      </bottom>
      <diagonal/>
    </border>
    <border>
      <left style="thick">
        <color rgb="FF000000"/>
      </left>
      <right/>
      <top/>
      <bottom style="thin">
        <color indexed="64"/>
      </bottom>
      <diagonal/>
    </border>
    <border>
      <left/>
      <right style="thick">
        <color rgb="FF000000"/>
      </right>
      <top style="thin">
        <color indexed="64"/>
      </top>
      <bottom style="thin">
        <color indexed="64"/>
      </bottom>
      <diagonal/>
    </border>
    <border>
      <left/>
      <right style="thick">
        <color rgb="FF000000"/>
      </right>
      <top/>
      <bottom style="thin">
        <color indexed="64"/>
      </bottom>
      <diagonal/>
    </border>
    <border>
      <left style="thin">
        <color indexed="64"/>
      </left>
      <right style="thick">
        <color rgb="FF000000"/>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style="thick">
        <color rgb="FF000000"/>
      </left>
      <right style="thin">
        <color indexed="64"/>
      </right>
      <top/>
      <bottom style="thin">
        <color indexed="64"/>
      </bottom>
      <diagonal/>
    </border>
    <border>
      <left style="thin">
        <color rgb="FF000000"/>
      </left>
      <right style="thick">
        <color rgb="FF000000"/>
      </right>
      <top style="thin">
        <color rgb="FF000000"/>
      </top>
      <bottom style="thin">
        <color rgb="FF000000"/>
      </bottom>
      <diagonal/>
    </border>
    <border>
      <left/>
      <right style="thick">
        <color auto="1"/>
      </right>
      <top/>
      <bottom/>
      <diagonal/>
    </border>
    <border>
      <left style="thick">
        <color indexed="64"/>
      </left>
      <right style="thick">
        <color rgb="FF000000"/>
      </right>
      <top/>
      <bottom/>
      <diagonal/>
    </border>
  </borders>
  <cellStyleXfs count="3">
    <xf numFmtId="0" fontId="0" fillId="0" borderId="0"/>
    <xf numFmtId="0" fontId="6" fillId="0" borderId="0"/>
    <xf numFmtId="0" fontId="23" fillId="0" borderId="0" applyNumberFormat="0" applyFill="0" applyBorder="0" applyAlignment="0" applyProtection="0"/>
  </cellStyleXfs>
  <cellXfs count="139">
    <xf numFmtId="0" fontId="0" fillId="0" borderId="0" xfId="0"/>
    <xf numFmtId="0" fontId="0" fillId="0" borderId="0" xfId="0" applyFill="1"/>
    <xf numFmtId="0" fontId="5" fillId="0" borderId="0" xfId="0" applyFont="1" applyFill="1"/>
    <xf numFmtId="0" fontId="1" fillId="0" borderId="0" xfId="0" applyFont="1"/>
    <xf numFmtId="0" fontId="0" fillId="0" borderId="0" xfId="0" applyAlignment="1"/>
    <xf numFmtId="0" fontId="0" fillId="0" borderId="0" xfId="0" applyAlignment="1">
      <alignment vertical="center"/>
    </xf>
    <xf numFmtId="0" fontId="12" fillId="0" borderId="0" xfId="0" applyFont="1" applyAlignment="1">
      <alignment horizontal="right"/>
    </xf>
    <xf numFmtId="0" fontId="5" fillId="0" borderId="0" xfId="0" applyFont="1"/>
    <xf numFmtId="0" fontId="13" fillId="0" borderId="0" xfId="0" applyFont="1"/>
    <xf numFmtId="0" fontId="3" fillId="0" borderId="0" xfId="0" applyFont="1"/>
    <xf numFmtId="0" fontId="4" fillId="4" borderId="6" xfId="0" applyFont="1" applyFill="1" applyBorder="1" applyAlignment="1">
      <alignment horizontal="center"/>
    </xf>
    <xf numFmtId="0" fontId="4" fillId="4" borderId="4" xfId="0" applyFont="1" applyFill="1" applyBorder="1" applyAlignment="1">
      <alignment horizontal="center"/>
    </xf>
    <xf numFmtId="0" fontId="4" fillId="4" borderId="1" xfId="0" applyFont="1" applyFill="1" applyBorder="1" applyAlignment="1">
      <alignment horizontal="center"/>
    </xf>
    <xf numFmtId="0" fontId="4" fillId="4" borderId="5" xfId="0" applyFont="1" applyFill="1" applyBorder="1" applyAlignment="1">
      <alignment horizontal="center"/>
    </xf>
    <xf numFmtId="1" fontId="5" fillId="0" borderId="0" xfId="0" applyNumberFormat="1" applyFont="1" applyBorder="1" applyAlignment="1">
      <alignment horizontal="center" vertical="center"/>
    </xf>
    <xf numFmtId="0" fontId="4" fillId="4" borderId="13" xfId="0" applyFont="1" applyFill="1" applyBorder="1" applyAlignment="1">
      <alignment horizontal="center"/>
    </xf>
    <xf numFmtId="0" fontId="4" fillId="4" borderId="19" xfId="0" applyFont="1" applyFill="1" applyBorder="1" applyAlignment="1">
      <alignment horizontal="center"/>
    </xf>
    <xf numFmtId="0" fontId="3" fillId="0" borderId="0" xfId="0" applyFont="1" applyAlignment="1">
      <alignment horizontal="right"/>
    </xf>
    <xf numFmtId="0" fontId="0" fillId="0" borderId="0" xfId="0" applyAlignment="1">
      <alignment horizontal="right"/>
    </xf>
    <xf numFmtId="0" fontId="14" fillId="0" borderId="3" xfId="0" applyFont="1" applyBorder="1" applyAlignment="1">
      <alignment horizontal="center"/>
    </xf>
    <xf numFmtId="0" fontId="15" fillId="0" borderId="0" xfId="0" applyFont="1"/>
    <xf numFmtId="0" fontId="14" fillId="0" borderId="0" xfId="0" applyFont="1" applyBorder="1" applyAlignment="1">
      <alignment horizontal="center"/>
    </xf>
    <xf numFmtId="0" fontId="17" fillId="0" borderId="0" xfId="0" applyFont="1" applyAlignment="1">
      <alignment horizontal="right"/>
    </xf>
    <xf numFmtId="1" fontId="19" fillId="0" borderId="0" xfId="0" applyNumberFormat="1" applyFont="1" applyBorder="1" applyAlignment="1">
      <alignment horizontal="center" vertical="center"/>
    </xf>
    <xf numFmtId="0" fontId="18" fillId="0" borderId="0" xfId="0" applyFont="1" applyFill="1" applyAlignment="1">
      <alignment horizontal="right"/>
    </xf>
    <xf numFmtId="164" fontId="5" fillId="0" borderId="6"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4" fillId="0" borderId="0" xfId="0" applyFont="1" applyAlignment="1">
      <alignment horizontal="center" vertical="center"/>
    </xf>
    <xf numFmtId="0" fontId="22" fillId="0" borderId="0" xfId="0" applyFont="1"/>
    <xf numFmtId="0" fontId="23" fillId="0" borderId="0" xfId="2"/>
    <xf numFmtId="0" fontId="1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top" wrapText="1"/>
    </xf>
    <xf numFmtId="0" fontId="24" fillId="0" borderId="0" xfId="0" applyFont="1" applyFill="1" applyBorder="1" applyAlignment="1">
      <alignment horizontal="center"/>
    </xf>
    <xf numFmtId="0" fontId="25" fillId="3" borderId="21" xfId="0" applyFont="1" applyFill="1" applyBorder="1" applyAlignment="1">
      <alignment horizontal="center" wrapText="1"/>
    </xf>
    <xf numFmtId="0" fontId="9" fillId="3" borderId="1" xfId="0" applyFont="1" applyFill="1" applyBorder="1" applyAlignment="1">
      <alignment horizontal="center" wrapText="1"/>
    </xf>
    <xf numFmtId="0" fontId="25" fillId="3" borderId="1" xfId="0" applyFont="1" applyFill="1" applyBorder="1" applyAlignment="1">
      <alignment horizontal="center" wrapText="1"/>
    </xf>
    <xf numFmtId="0" fontId="25" fillId="3" borderId="5" xfId="0" applyFont="1" applyFill="1" applyBorder="1" applyAlignment="1">
      <alignment horizontal="center" wrapText="1"/>
    </xf>
    <xf numFmtId="0" fontId="7" fillId="3" borderId="1" xfId="0" applyFont="1" applyFill="1" applyBorder="1" applyAlignment="1">
      <alignment horizontal="center" wrapText="1"/>
    </xf>
    <xf numFmtId="0" fontId="26" fillId="3" borderId="19" xfId="0" applyFont="1" applyFill="1" applyBorder="1" applyAlignment="1">
      <alignment horizontal="center" wrapText="1"/>
    </xf>
    <xf numFmtId="0" fontId="25" fillId="3" borderId="7" xfId="0" applyFont="1" applyFill="1" applyBorder="1" applyAlignment="1">
      <alignment horizontal="center" wrapText="1"/>
    </xf>
    <xf numFmtId="0" fontId="9" fillId="3" borderId="6" xfId="0" applyFont="1" applyFill="1" applyBorder="1" applyAlignment="1">
      <alignment horizontal="center" wrapText="1"/>
    </xf>
    <xf numFmtId="0" fontId="27" fillId="0" borderId="0" xfId="0" applyFont="1"/>
    <xf numFmtId="0" fontId="4" fillId="0" borderId="0" xfId="0" applyFont="1" applyAlignment="1">
      <alignment horizontal="left" vertical="center"/>
    </xf>
    <xf numFmtId="0" fontId="14" fillId="0" borderId="0" xfId="0" applyFont="1" applyAlignment="1">
      <alignment horizontal="right"/>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right"/>
    </xf>
    <xf numFmtId="0" fontId="3" fillId="8" borderId="0" xfId="0" applyFont="1" applyFill="1"/>
    <xf numFmtId="0" fontId="0" fillId="8" borderId="0" xfId="0" applyFill="1"/>
    <xf numFmtId="0" fontId="3" fillId="8" borderId="3" xfId="0" applyFont="1" applyFill="1" applyBorder="1" applyAlignment="1" applyProtection="1">
      <alignment horizontal="center"/>
      <protection locked="0"/>
    </xf>
    <xf numFmtId="1" fontId="20" fillId="8" borderId="0" xfId="0" applyNumberFormat="1" applyFont="1" applyFill="1" applyBorder="1" applyAlignment="1" applyProtection="1">
      <alignment horizontal="center" vertical="center"/>
      <protection locked="0"/>
    </xf>
    <xf numFmtId="0" fontId="0" fillId="9" borderId="0" xfId="0" applyFill="1"/>
    <xf numFmtId="0" fontId="0" fillId="5" borderId="0" xfId="0" applyFill="1"/>
    <xf numFmtId="0" fontId="3" fillId="8" borderId="14" xfId="0" applyFont="1" applyFill="1" applyBorder="1" applyAlignment="1" applyProtection="1">
      <alignment horizontal="center"/>
      <protection locked="0"/>
    </xf>
    <xf numFmtId="0" fontId="7" fillId="3" borderId="5" xfId="0" applyFont="1" applyFill="1" applyBorder="1" applyAlignment="1">
      <alignment horizontal="center" wrapText="1"/>
    </xf>
    <xf numFmtId="0" fontId="17" fillId="9" borderId="0" xfId="0" applyFont="1" applyFill="1" applyAlignment="1">
      <alignment horizontal="right"/>
    </xf>
    <xf numFmtId="164" fontId="19" fillId="9" borderId="0" xfId="0" applyNumberFormat="1" applyFont="1" applyFill="1" applyBorder="1" applyAlignment="1" applyProtection="1">
      <alignment horizontal="center" vertical="center"/>
      <protection locked="0"/>
    </xf>
    <xf numFmtId="0" fontId="3" fillId="0" borderId="0" xfId="0" applyFont="1" applyAlignment="1">
      <alignment horizontal="left" vertical="center"/>
    </xf>
    <xf numFmtId="0" fontId="7" fillId="0" borderId="0" xfId="0" applyFont="1"/>
    <xf numFmtId="0" fontId="29" fillId="0" borderId="0" xfId="2" applyFont="1"/>
    <xf numFmtId="0" fontId="0" fillId="0" borderId="0" xfId="0" applyFont="1"/>
    <xf numFmtId="0" fontId="13" fillId="0" borderId="0" xfId="0" applyFont="1" applyAlignment="1">
      <alignment vertical="top"/>
    </xf>
    <xf numFmtId="0" fontId="0" fillId="0" borderId="0" xfId="0" applyFont="1" applyAlignment="1">
      <alignment vertical="top"/>
    </xf>
    <xf numFmtId="0" fontId="23" fillId="0" borderId="0" xfId="2"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30" fillId="0" borderId="0" xfId="0" applyFont="1" applyAlignment="1">
      <alignment horizontal="left" vertical="center"/>
    </xf>
    <xf numFmtId="164" fontId="34" fillId="8" borderId="13" xfId="0" applyNumberFormat="1" applyFont="1" applyFill="1" applyBorder="1" applyAlignment="1" applyProtection="1">
      <alignment horizontal="center" vertical="center"/>
      <protection locked="0"/>
    </xf>
    <xf numFmtId="164" fontId="34" fillId="8" borderId="1" xfId="0" applyNumberFormat="1" applyFont="1" applyFill="1" applyBorder="1" applyAlignment="1" applyProtection="1">
      <alignment horizontal="center" vertical="center"/>
      <protection locked="0"/>
    </xf>
    <xf numFmtId="164" fontId="34" fillId="8" borderId="19" xfId="0" applyNumberFormat="1" applyFont="1" applyFill="1" applyBorder="1" applyAlignment="1" applyProtection="1">
      <alignment horizontal="center" vertical="center"/>
      <protection locked="0"/>
    </xf>
    <xf numFmtId="0" fontId="35" fillId="0" borderId="0" xfId="0" applyFont="1" applyAlignment="1">
      <alignment vertical="center"/>
    </xf>
    <xf numFmtId="0" fontId="37" fillId="0" borderId="0" xfId="0" applyFont="1"/>
    <xf numFmtId="0" fontId="7" fillId="3" borderId="6" xfId="0" applyFont="1" applyFill="1" applyBorder="1" applyAlignment="1">
      <alignment horizontal="center" wrapText="1"/>
    </xf>
    <xf numFmtId="0" fontId="38" fillId="3" borderId="6" xfId="0" applyFont="1" applyFill="1" applyBorder="1" applyAlignment="1">
      <alignment horizontal="center" wrapText="1"/>
    </xf>
    <xf numFmtId="0" fontId="38" fillId="3" borderId="1" xfId="0" applyFont="1" applyFill="1" applyBorder="1" applyAlignment="1">
      <alignment horizontal="center" wrapText="1"/>
    </xf>
    <xf numFmtId="0" fontId="38" fillId="3" borderId="5" xfId="0" applyFont="1" applyFill="1" applyBorder="1" applyAlignment="1">
      <alignment horizontal="center" wrapText="1"/>
    </xf>
    <xf numFmtId="0" fontId="38" fillId="3" borderId="21" xfId="0" applyFont="1" applyFill="1" applyBorder="1" applyAlignment="1">
      <alignment horizontal="center" wrapText="1"/>
    </xf>
    <xf numFmtId="0" fontId="38" fillId="3" borderId="19" xfId="0" applyFont="1" applyFill="1" applyBorder="1" applyAlignment="1">
      <alignment horizontal="center" wrapText="1"/>
    </xf>
    <xf numFmtId="0" fontId="38" fillId="0" borderId="0" xfId="0" applyFont="1"/>
    <xf numFmtId="0" fontId="38" fillId="0" borderId="0" xfId="0" applyFont="1" applyAlignment="1">
      <alignment vertical="center"/>
    </xf>
    <xf numFmtId="0" fontId="5" fillId="0" borderId="0" xfId="0" applyFont="1" applyAlignment="1">
      <alignment horizontal="right"/>
    </xf>
    <xf numFmtId="1" fontId="5" fillId="0" borderId="0" xfId="0" applyNumberFormat="1" applyFont="1" applyBorder="1" applyAlignment="1">
      <alignment horizontal="right" vertical="center"/>
    </xf>
    <xf numFmtId="0" fontId="40" fillId="8" borderId="4" xfId="0" applyFont="1" applyFill="1" applyBorder="1" applyAlignment="1" applyProtection="1">
      <protection locked="0"/>
    </xf>
    <xf numFmtId="0" fontId="21" fillId="8" borderId="2" xfId="0" applyFont="1" applyFill="1" applyBorder="1" applyAlignment="1" applyProtection="1">
      <protection locked="0"/>
    </xf>
    <xf numFmtId="0" fontId="14" fillId="0" borderId="0" xfId="0" applyFont="1"/>
    <xf numFmtId="0" fontId="13" fillId="0" borderId="0" xfId="0" applyFont="1" applyFill="1"/>
    <xf numFmtId="0" fontId="38" fillId="0" borderId="0" xfId="0" applyFont="1" applyFill="1"/>
    <xf numFmtId="0" fontId="22" fillId="0" borderId="0" xfId="0" applyFont="1" applyAlignment="1">
      <alignment vertical="center"/>
    </xf>
    <xf numFmtId="0" fontId="15" fillId="0" borderId="0" xfId="0" applyFont="1" applyAlignment="1">
      <alignment vertical="center"/>
    </xf>
    <xf numFmtId="0" fontId="31" fillId="0" borderId="0" xfId="0" applyFont="1" applyAlignment="1">
      <alignment horizontal="left" vertical="top" wrapText="1"/>
    </xf>
    <xf numFmtId="0" fontId="33" fillId="0" borderId="0" xfId="0" applyFont="1" applyAlignment="1">
      <alignment horizontal="left" vertical="top" wrapText="1"/>
    </xf>
    <xf numFmtId="0" fontId="2" fillId="0" borderId="0" xfId="0" applyFont="1" applyAlignment="1">
      <alignment horizontal="center" vertical="center"/>
    </xf>
    <xf numFmtId="0" fontId="39" fillId="0" borderId="0" xfId="0" applyFont="1" applyAlignment="1">
      <alignment horizontal="right" wrapText="1"/>
    </xf>
    <xf numFmtId="0" fontId="26" fillId="0" borderId="0" xfId="0" applyFont="1" applyAlignment="1">
      <alignment horizontal="left" vertical="top" wrapText="1"/>
    </xf>
    <xf numFmtId="0" fontId="3" fillId="0" borderId="0" xfId="0" applyFont="1" applyAlignment="1">
      <alignment horizontal="left" vertical="center" wrapText="1"/>
    </xf>
    <xf numFmtId="0" fontId="11" fillId="7" borderId="8" xfId="0" applyFont="1" applyFill="1" applyBorder="1" applyAlignment="1">
      <alignment horizontal="center"/>
    </xf>
    <xf numFmtId="0" fontId="11" fillId="7" borderId="2" xfId="0" applyFont="1" applyFill="1" applyBorder="1" applyAlignment="1">
      <alignment horizontal="center"/>
    </xf>
    <xf numFmtId="0" fontId="11" fillId="7" borderId="9"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8" fillId="2" borderId="5" xfId="0" applyFont="1" applyFill="1" applyBorder="1" applyAlignment="1">
      <alignment horizontal="center"/>
    </xf>
    <xf numFmtId="0" fontId="8" fillId="6" borderId="15" xfId="0" applyFont="1" applyFill="1" applyBorder="1" applyAlignment="1">
      <alignment horizontal="center"/>
    </xf>
    <xf numFmtId="0" fontId="8" fillId="6" borderId="2" xfId="0" applyFont="1" applyFill="1" applyBorder="1" applyAlignment="1">
      <alignment horizontal="center"/>
    </xf>
    <xf numFmtId="0" fontId="8" fillId="6" borderId="17" xfId="0" applyFont="1" applyFill="1" applyBorder="1" applyAlignment="1">
      <alignment horizontal="center"/>
    </xf>
    <xf numFmtId="0" fontId="7" fillId="0" borderId="23" xfId="0" applyFont="1" applyBorder="1" applyAlignment="1">
      <alignment horizontal="right" wrapText="1"/>
    </xf>
    <xf numFmtId="0" fontId="7" fillId="0" borderId="24" xfId="0" applyFont="1" applyBorder="1" applyAlignment="1">
      <alignment horizontal="right" wrapText="1"/>
    </xf>
    <xf numFmtId="0" fontId="26" fillId="0" borderId="0" xfId="0" applyFont="1" applyAlignment="1">
      <alignment horizontal="left" vertical="center" wrapText="1"/>
    </xf>
    <xf numFmtId="0" fontId="16" fillId="0" borderId="0" xfId="0" applyFont="1" applyAlignment="1">
      <alignment horizontal="right"/>
    </xf>
    <xf numFmtId="0" fontId="4" fillId="0" borderId="0" xfId="0" applyFont="1" applyAlignment="1">
      <alignment horizontal="left" vertical="center"/>
    </xf>
    <xf numFmtId="0" fontId="14" fillId="0" borderId="0" xfId="0" applyFont="1" applyAlignment="1">
      <alignment horizontal="right"/>
    </xf>
    <xf numFmtId="0" fontId="4" fillId="0" borderId="0" xfId="0" applyFont="1" applyAlignment="1">
      <alignment horizontal="left" vertical="center" wrapText="1"/>
    </xf>
    <xf numFmtId="0" fontId="11" fillId="7" borderId="12" xfId="0" applyFont="1" applyFill="1" applyBorder="1" applyAlignment="1">
      <alignment horizontal="center"/>
    </xf>
    <xf numFmtId="0" fontId="11" fillId="7" borderId="11" xfId="0" applyFont="1" applyFill="1" applyBorder="1" applyAlignment="1">
      <alignment horizontal="center"/>
    </xf>
    <xf numFmtId="0" fontId="11" fillId="7" borderId="10" xfId="0" applyFont="1" applyFill="1" applyBorder="1" applyAlignment="1">
      <alignment horizontal="center"/>
    </xf>
    <xf numFmtId="0" fontId="11" fillId="7" borderId="16" xfId="0" applyFont="1" applyFill="1" applyBorder="1" applyAlignment="1">
      <alignment horizontal="center"/>
    </xf>
    <xf numFmtId="0" fontId="11" fillId="7" borderId="18" xfId="0" applyFont="1" applyFill="1" applyBorder="1" applyAlignment="1">
      <alignment horizontal="center"/>
    </xf>
    <xf numFmtId="0" fontId="8" fillId="6" borderId="20" xfId="0" applyFont="1" applyFill="1" applyBorder="1" applyAlignment="1">
      <alignment horizontal="center"/>
    </xf>
    <xf numFmtId="0" fontId="8" fillId="6" borderId="3" xfId="0" applyFont="1" applyFill="1" applyBorder="1" applyAlignment="1">
      <alignment horizontal="center"/>
    </xf>
    <xf numFmtId="0" fontId="8" fillId="6" borderId="22" xfId="0" applyFont="1" applyFill="1" applyBorder="1" applyAlignment="1">
      <alignment horizontal="center"/>
    </xf>
    <xf numFmtId="0" fontId="10" fillId="7" borderId="12" xfId="0" applyFont="1" applyFill="1" applyBorder="1" applyAlignment="1">
      <alignment horizontal="center"/>
    </xf>
    <xf numFmtId="0" fontId="10" fillId="7" borderId="11" xfId="0" applyFont="1" applyFill="1" applyBorder="1" applyAlignment="1">
      <alignment horizontal="center"/>
    </xf>
    <xf numFmtId="0" fontId="10" fillId="7" borderId="10" xfId="0" applyFont="1" applyFill="1" applyBorder="1" applyAlignment="1">
      <alignment horizontal="center"/>
    </xf>
    <xf numFmtId="0" fontId="10" fillId="7" borderId="16" xfId="0" applyFont="1" applyFill="1" applyBorder="1" applyAlignment="1">
      <alignment horizontal="center"/>
    </xf>
    <xf numFmtId="0" fontId="10" fillId="7" borderId="18" xfId="0" applyFont="1" applyFill="1" applyBorder="1" applyAlignment="1">
      <alignment horizontal="center"/>
    </xf>
    <xf numFmtId="0" fontId="4" fillId="0" borderId="0" xfId="0" applyFont="1" applyAlignment="1">
      <alignment horizontal="left" vertical="top" wrapText="1"/>
    </xf>
    <xf numFmtId="1" fontId="34" fillId="8" borderId="13" xfId="0" applyNumberFormat="1" applyFont="1" applyFill="1" applyBorder="1" applyAlignment="1" applyProtection="1">
      <alignment horizontal="center" vertical="center"/>
      <protection locked="0"/>
    </xf>
    <xf numFmtId="1" fontId="34" fillId="8" borderId="1" xfId="0" applyNumberFormat="1" applyFont="1" applyFill="1" applyBorder="1" applyAlignment="1" applyProtection="1">
      <alignment horizontal="center" vertical="center"/>
      <protection locked="0"/>
    </xf>
    <xf numFmtId="1" fontId="34" fillId="8" borderId="19" xfId="0" applyNumberFormat="1" applyFont="1" applyFill="1" applyBorder="1" applyAlignment="1" applyProtection="1">
      <alignment horizontal="center" vertical="center"/>
      <protection locked="0"/>
    </xf>
    <xf numFmtId="0" fontId="41" fillId="0" borderId="0" xfId="0" applyFont="1" applyAlignment="1">
      <alignment horizontal="right"/>
    </xf>
    <xf numFmtId="0" fontId="8" fillId="2" borderId="8" xfId="0" applyFont="1" applyFill="1" applyBorder="1" applyAlignment="1">
      <alignment horizontal="center"/>
    </xf>
    <xf numFmtId="0" fontId="8" fillId="2" borderId="2" xfId="0" applyFont="1" applyFill="1" applyBorder="1" applyAlignment="1">
      <alignment horizontal="center"/>
    </xf>
    <xf numFmtId="0" fontId="8" fillId="2" borderId="9" xfId="0" applyFont="1" applyFill="1" applyBorder="1" applyAlignment="1">
      <alignment horizontal="center"/>
    </xf>
  </cellXfs>
  <cellStyles count="3">
    <cellStyle name="Hyperlink" xfId="2" builtinId="8"/>
    <cellStyle name="Normal" xfId="0" builtinId="0"/>
    <cellStyle name="Normal 2" xfId="1"/>
  </cellStyles>
  <dxfs count="1">
    <dxf>
      <font>
        <color rgb="FF9C5700"/>
      </font>
      <fill>
        <patternFill>
          <bgColor rgb="FFFFEB9C"/>
        </patternFill>
      </fill>
    </dxf>
  </dxfs>
  <tableStyles count="0" defaultTableStyle="TableStyleMedium2" defaultPivotStyle="PivotStyleLight16"/>
  <colors>
    <mruColors>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31"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214311</xdr:colOff>
      <xdr:row>0</xdr:row>
      <xdr:rowOff>23813</xdr:rowOff>
    </xdr:from>
    <xdr:to>
      <xdr:col>10</xdr:col>
      <xdr:colOff>603249</xdr:colOff>
      <xdr:row>2</xdr:row>
      <xdr:rowOff>11288</xdr:rowOff>
    </xdr:to>
    <xdr:pic>
      <xdr:nvPicPr>
        <xdr:cNvPr id="5" name="Picture 4" descr="http://in.providence.org/sss/about/news/PublishingImages/2011%20Images/July2017/PSJH-Logo-7-6-1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2624" y="23813"/>
          <a:ext cx="2222500" cy="65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368464</xdr:colOff>
      <xdr:row>0</xdr:row>
      <xdr:rowOff>79377</xdr:rowOff>
    </xdr:from>
    <xdr:to>
      <xdr:col>12</xdr:col>
      <xdr:colOff>158751</xdr:colOff>
      <xdr:row>2</xdr:row>
      <xdr:rowOff>23812</xdr:rowOff>
    </xdr:to>
    <xdr:pic>
      <xdr:nvPicPr>
        <xdr:cNvPr id="2" name="Picture 1" descr="http://in.providence.org/sss/about/news/PublishingImages/2011%20Images/July2017/PSJH-Logo-7-6-1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0214" y="79377"/>
          <a:ext cx="2076287" cy="611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usso, Gary J" id="{6F3B595D-B1C7-4F32-847F-C26DF25CAC71}" userId="S::gary.russo@providence.org::00b8226e-73da-42ba-877c-b5c41761d4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cm.org/getattachment/Blog/March-2020/United-States-Resource-Availability-for-COVID-19/United-States-Resource-Availability-for-COVID-19.pdf?lang=en-US" TargetMode="External"/><Relationship Id="rId2" Type="http://schemas.openxmlformats.org/officeDocument/2006/relationships/hyperlink" Target="../../../../../../Desktop/Delete%20-%20Temp/sccm.org/Home" TargetMode="External"/><Relationship Id="rId1" Type="http://schemas.openxmlformats.org/officeDocument/2006/relationships/hyperlink" Target="https://www.providence.org/abou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linkedin.com/in/garyrussoph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tabSelected="1" zoomScale="120" zoomScaleNormal="120" workbookViewId="0">
      <selection activeCell="C2" sqref="C2"/>
    </sheetView>
  </sheetViews>
  <sheetFormatPr defaultColWidth="0" defaultRowHeight="15" zeroHeight="1" x14ac:dyDescent="0.25"/>
  <cols>
    <col min="1" max="11" width="9.140625" customWidth="1"/>
    <col min="12" max="12" width="0" hidden="1" customWidth="1"/>
    <col min="13" max="16384" width="9.140625" hidden="1"/>
  </cols>
  <sheetData>
    <row r="1" spans="1:12" ht="26.25" x14ac:dyDescent="0.4">
      <c r="A1" s="20" t="s">
        <v>4</v>
      </c>
    </row>
    <row r="2" spans="1:12" ht="26.25" customHeight="1" x14ac:dyDescent="0.25">
      <c r="A2" s="64" t="s">
        <v>34</v>
      </c>
    </row>
    <row r="3" spans="1:12" x14ac:dyDescent="0.25">
      <c r="A3" s="96" t="s">
        <v>43</v>
      </c>
      <c r="B3" s="96"/>
      <c r="C3" s="96"/>
      <c r="D3" s="96"/>
      <c r="E3" s="96"/>
      <c r="F3" s="96"/>
      <c r="G3" s="96"/>
      <c r="H3" s="96"/>
      <c r="I3" s="96"/>
      <c r="J3" s="96"/>
      <c r="K3" s="96"/>
    </row>
    <row r="4" spans="1:12" ht="24" customHeight="1" x14ac:dyDescent="0.25">
      <c r="A4" s="96"/>
      <c r="B4" s="96"/>
      <c r="C4" s="96"/>
      <c r="D4" s="96"/>
      <c r="E4" s="96"/>
      <c r="F4" s="96"/>
      <c r="G4" s="96"/>
      <c r="H4" s="96"/>
      <c r="I4" s="96"/>
      <c r="J4" s="96"/>
      <c r="K4" s="96"/>
    </row>
    <row r="5" spans="1:12" ht="6" customHeight="1" x14ac:dyDescent="0.25"/>
    <row r="6" spans="1:12" ht="21" x14ac:dyDescent="0.35">
      <c r="A6" s="48" t="s">
        <v>1</v>
      </c>
    </row>
    <row r="7" spans="1:12" ht="15" customHeight="1" x14ac:dyDescent="0.25">
      <c r="A7" s="97" t="s">
        <v>88</v>
      </c>
      <c r="B7" s="97"/>
      <c r="C7" s="97"/>
      <c r="D7" s="97"/>
      <c r="E7" s="97"/>
      <c r="F7" s="97"/>
      <c r="G7" s="97"/>
      <c r="H7" s="97"/>
      <c r="I7" s="97"/>
      <c r="J7" s="97"/>
      <c r="K7" s="97"/>
      <c r="L7" s="51"/>
    </row>
    <row r="8" spans="1:12" ht="15" customHeight="1" x14ac:dyDescent="0.25">
      <c r="A8" s="97"/>
      <c r="B8" s="97"/>
      <c r="C8" s="97"/>
      <c r="D8" s="97"/>
      <c r="E8" s="97"/>
      <c r="F8" s="97"/>
      <c r="G8" s="97"/>
      <c r="H8" s="97"/>
      <c r="I8" s="97"/>
      <c r="J8" s="97"/>
      <c r="K8" s="97"/>
      <c r="L8" s="51"/>
    </row>
    <row r="9" spans="1:12" ht="15" customHeight="1" x14ac:dyDescent="0.25">
      <c r="A9" s="97"/>
      <c r="B9" s="97"/>
      <c r="C9" s="97"/>
      <c r="D9" s="97"/>
      <c r="E9" s="97"/>
      <c r="F9" s="97"/>
      <c r="G9" s="97"/>
      <c r="H9" s="97"/>
      <c r="I9" s="97"/>
      <c r="J9" s="97"/>
      <c r="K9" s="97"/>
      <c r="L9" s="51"/>
    </row>
    <row r="10" spans="1:12" ht="15" customHeight="1" x14ac:dyDescent="0.25">
      <c r="A10" s="97"/>
      <c r="B10" s="97"/>
      <c r="C10" s="97"/>
      <c r="D10" s="97"/>
      <c r="E10" s="97"/>
      <c r="F10" s="97"/>
      <c r="G10" s="97"/>
      <c r="H10" s="97"/>
      <c r="I10" s="97"/>
      <c r="J10" s="97"/>
      <c r="K10" s="97"/>
      <c r="L10" s="51"/>
    </row>
    <row r="11" spans="1:12" ht="15" customHeight="1" x14ac:dyDescent="0.25">
      <c r="A11" s="97"/>
      <c r="B11" s="97"/>
      <c r="C11" s="97"/>
      <c r="D11" s="97"/>
      <c r="E11" s="97"/>
      <c r="F11" s="97"/>
      <c r="G11" s="97"/>
      <c r="H11" s="97"/>
      <c r="I11" s="97"/>
      <c r="J11" s="97"/>
      <c r="K11" s="97"/>
      <c r="L11" s="51"/>
    </row>
    <row r="12" spans="1:12" ht="6" customHeight="1" x14ac:dyDescent="0.25">
      <c r="A12" s="68"/>
      <c r="B12" s="68"/>
      <c r="C12" s="68"/>
      <c r="D12" s="68"/>
      <c r="E12" s="68"/>
      <c r="F12" s="68"/>
      <c r="G12" s="68"/>
      <c r="H12" s="68"/>
      <c r="I12" s="68"/>
      <c r="J12" s="68"/>
      <c r="K12" s="68"/>
      <c r="L12" s="51"/>
    </row>
    <row r="13" spans="1:12" ht="39" customHeight="1" x14ac:dyDescent="0.25">
      <c r="A13" s="97" t="s">
        <v>78</v>
      </c>
      <c r="B13" s="97"/>
      <c r="C13" s="97"/>
      <c r="D13" s="97"/>
      <c r="E13" s="97"/>
      <c r="F13" s="97"/>
      <c r="G13" s="97"/>
      <c r="H13" s="97"/>
      <c r="I13" s="97"/>
      <c r="J13" s="97"/>
      <c r="K13" s="97"/>
      <c r="L13" s="51"/>
    </row>
    <row r="14" spans="1:12" ht="28.5" customHeight="1" x14ac:dyDescent="0.25">
      <c r="A14" s="71" t="s">
        <v>39</v>
      </c>
      <c r="B14" s="69"/>
      <c r="C14" s="69"/>
      <c r="D14" s="70" t="s">
        <v>40</v>
      </c>
      <c r="E14" s="69"/>
      <c r="F14" s="69"/>
      <c r="G14" s="98" t="s">
        <v>41</v>
      </c>
      <c r="H14" s="98"/>
      <c r="I14" s="70" t="s">
        <v>42</v>
      </c>
      <c r="J14" s="69"/>
      <c r="K14" s="51"/>
    </row>
    <row r="15" spans="1:12" ht="17.25" customHeight="1" x14ac:dyDescent="0.25">
      <c r="A15" s="73" t="s">
        <v>44</v>
      </c>
      <c r="B15" s="69"/>
      <c r="C15" s="69"/>
      <c r="D15" s="70"/>
      <c r="E15" s="69"/>
      <c r="F15" s="69"/>
      <c r="G15" s="72"/>
      <c r="H15" s="72"/>
      <c r="I15" s="70"/>
      <c r="J15" s="69"/>
      <c r="K15" s="51"/>
    </row>
    <row r="16" spans="1:12" ht="6" customHeight="1" x14ac:dyDescent="0.25"/>
    <row r="17" spans="1:12" ht="21" x14ac:dyDescent="0.35">
      <c r="A17" s="48" t="s">
        <v>2</v>
      </c>
    </row>
    <row r="18" spans="1:12" ht="15" customHeight="1" x14ac:dyDescent="0.25">
      <c r="A18" s="97" t="s">
        <v>33</v>
      </c>
      <c r="B18" s="97"/>
      <c r="C18" s="97"/>
      <c r="D18" s="97"/>
      <c r="E18" s="97"/>
      <c r="F18" s="97"/>
      <c r="G18" s="97"/>
      <c r="H18" s="97"/>
      <c r="I18" s="97"/>
      <c r="J18" s="97"/>
      <c r="K18" s="97"/>
      <c r="L18" s="51"/>
    </row>
    <row r="19" spans="1:12" ht="15" customHeight="1" x14ac:dyDescent="0.25">
      <c r="A19" s="97"/>
      <c r="B19" s="97"/>
      <c r="C19" s="97"/>
      <c r="D19" s="97"/>
      <c r="E19" s="97"/>
      <c r="F19" s="97"/>
      <c r="G19" s="97"/>
      <c r="H19" s="97"/>
      <c r="I19" s="97"/>
      <c r="J19" s="97"/>
      <c r="K19" s="97"/>
      <c r="L19" s="51"/>
    </row>
    <row r="20" spans="1:12" ht="15" customHeight="1" x14ac:dyDescent="0.25">
      <c r="A20" s="97"/>
      <c r="B20" s="97"/>
      <c r="C20" s="97"/>
      <c r="D20" s="97"/>
      <c r="E20" s="97"/>
      <c r="F20" s="97"/>
      <c r="G20" s="97"/>
      <c r="H20" s="97"/>
      <c r="I20" s="97"/>
      <c r="J20" s="97"/>
      <c r="K20" s="97"/>
      <c r="L20" s="51"/>
    </row>
    <row r="21" spans="1:12" ht="15" customHeight="1" x14ac:dyDescent="0.25">
      <c r="A21" s="97"/>
      <c r="B21" s="97"/>
      <c r="C21" s="97"/>
      <c r="D21" s="97"/>
      <c r="E21" s="97"/>
      <c r="F21" s="97"/>
      <c r="G21" s="97"/>
      <c r="H21" s="97"/>
      <c r="I21" s="97"/>
      <c r="J21" s="97"/>
      <c r="K21" s="97"/>
      <c r="L21" s="51"/>
    </row>
    <row r="22" spans="1:12" ht="15" customHeight="1" x14ac:dyDescent="0.25">
      <c r="A22" s="97"/>
      <c r="B22" s="97"/>
      <c r="C22" s="97"/>
      <c r="D22" s="97"/>
      <c r="E22" s="97"/>
      <c r="F22" s="97"/>
      <c r="G22" s="97"/>
      <c r="H22" s="97"/>
      <c r="I22" s="97"/>
      <c r="J22" s="97"/>
      <c r="K22" s="97"/>
      <c r="L22" s="51"/>
    </row>
    <row r="23" spans="1:12" ht="15" customHeight="1" x14ac:dyDescent="0.25">
      <c r="A23" s="97"/>
      <c r="B23" s="97"/>
      <c r="C23" s="97"/>
      <c r="D23" s="97"/>
      <c r="E23" s="97"/>
      <c r="F23" s="97"/>
      <c r="G23" s="97"/>
      <c r="H23" s="97"/>
      <c r="I23" s="97"/>
      <c r="J23" s="97"/>
      <c r="K23" s="97"/>
      <c r="L23" s="51"/>
    </row>
    <row r="24" spans="1:12" ht="15" customHeight="1" x14ac:dyDescent="0.25">
      <c r="A24" s="97"/>
      <c r="B24" s="97"/>
      <c r="C24" s="97"/>
      <c r="D24" s="97"/>
      <c r="E24" s="97"/>
      <c r="F24" s="97"/>
      <c r="G24" s="97"/>
      <c r="H24" s="97"/>
      <c r="I24" s="97"/>
      <c r="J24" s="97"/>
      <c r="K24" s="97"/>
      <c r="L24" s="51"/>
    </row>
    <row r="25" spans="1:12" ht="15" customHeight="1" x14ac:dyDescent="0.25">
      <c r="A25" s="97"/>
      <c r="B25" s="97"/>
      <c r="C25" s="97"/>
      <c r="D25" s="97"/>
      <c r="E25" s="97"/>
      <c r="F25" s="97"/>
      <c r="G25" s="97"/>
      <c r="H25" s="97"/>
      <c r="I25" s="97"/>
      <c r="J25" s="97"/>
      <c r="K25" s="97"/>
      <c r="L25" s="51"/>
    </row>
    <row r="26" spans="1:12" ht="15" customHeight="1" x14ac:dyDescent="0.25">
      <c r="A26" s="97"/>
      <c r="B26" s="97"/>
      <c r="C26" s="97"/>
      <c r="D26" s="97"/>
      <c r="E26" s="97"/>
      <c r="F26" s="97"/>
      <c r="G26" s="97"/>
      <c r="H26" s="97"/>
      <c r="I26" s="97"/>
      <c r="J26" s="97"/>
      <c r="K26" s="97"/>
      <c r="L26" s="51"/>
    </row>
    <row r="27" spans="1:12" ht="15" customHeight="1" x14ac:dyDescent="0.25">
      <c r="A27" s="97"/>
      <c r="B27" s="97"/>
      <c r="C27" s="97"/>
      <c r="D27" s="97"/>
      <c r="E27" s="97"/>
      <c r="F27" s="97"/>
      <c r="G27" s="97"/>
      <c r="H27" s="97"/>
      <c r="I27" s="97"/>
      <c r="J27" s="97"/>
      <c r="K27" s="97"/>
      <c r="L27" s="51"/>
    </row>
    <row r="28" spans="1:12" ht="5.25" customHeight="1" x14ac:dyDescent="0.25">
      <c r="A28" s="51"/>
      <c r="B28" s="51"/>
      <c r="C28" s="51"/>
      <c r="D28" s="51"/>
      <c r="E28" s="51"/>
      <c r="F28" s="51"/>
      <c r="G28" s="51"/>
      <c r="H28" s="51"/>
      <c r="I28" s="51"/>
      <c r="J28" s="51"/>
      <c r="K28" s="51"/>
      <c r="L28" s="51"/>
    </row>
    <row r="29" spans="1:12" ht="21" x14ac:dyDescent="0.35">
      <c r="A29" s="48" t="s">
        <v>3</v>
      </c>
    </row>
    <row r="30" spans="1:12" ht="7.5" customHeight="1" x14ac:dyDescent="0.25"/>
    <row r="31" spans="1:12" ht="18.75" x14ac:dyDescent="0.3">
      <c r="A31" s="9" t="s">
        <v>32</v>
      </c>
    </row>
    <row r="32" spans="1:12" ht="7.5" customHeight="1" x14ac:dyDescent="0.3">
      <c r="A32" s="9"/>
    </row>
    <row r="33" spans="1:12" ht="18.75" x14ac:dyDescent="0.3">
      <c r="A33" s="54" t="s">
        <v>35</v>
      </c>
      <c r="B33" s="55"/>
      <c r="C33" s="55"/>
      <c r="D33" s="55"/>
      <c r="E33" s="55"/>
      <c r="F33" s="55"/>
      <c r="G33" s="55"/>
      <c r="H33" s="59"/>
      <c r="I33" s="59"/>
      <c r="J33" s="59"/>
    </row>
    <row r="34" spans="1:12" ht="7.5" customHeight="1" x14ac:dyDescent="0.3">
      <c r="A34" s="9"/>
    </row>
    <row r="35" spans="1:12" ht="18.75" x14ac:dyDescent="0.3">
      <c r="A35" s="9" t="s">
        <v>66</v>
      </c>
    </row>
    <row r="36" spans="1:12" ht="5.25" customHeight="1" x14ac:dyDescent="0.3">
      <c r="B36" s="9"/>
    </row>
    <row r="37" spans="1:12" ht="18.75" x14ac:dyDescent="0.3">
      <c r="A37" s="9" t="s">
        <v>71</v>
      </c>
    </row>
    <row r="38" spans="1:12" ht="5.25" customHeight="1" x14ac:dyDescent="0.3">
      <c r="B38" s="9"/>
    </row>
    <row r="39" spans="1:12" ht="21" x14ac:dyDescent="0.35">
      <c r="A39" s="48" t="s">
        <v>36</v>
      </c>
    </row>
    <row r="40" spans="1:12" ht="15" customHeight="1" x14ac:dyDescent="0.25">
      <c r="A40" s="97" t="s">
        <v>67</v>
      </c>
      <c r="B40" s="97"/>
      <c r="C40" s="97"/>
      <c r="D40" s="97"/>
      <c r="E40" s="97"/>
      <c r="F40" s="97"/>
      <c r="G40" s="97"/>
      <c r="H40" s="97"/>
      <c r="I40" s="97"/>
      <c r="J40" s="97"/>
      <c r="K40" s="97"/>
      <c r="L40" s="51"/>
    </row>
    <row r="41" spans="1:12" ht="15" customHeight="1" x14ac:dyDescent="0.25">
      <c r="A41" s="97"/>
      <c r="B41" s="97"/>
      <c r="C41" s="97"/>
      <c r="D41" s="97"/>
      <c r="E41" s="97"/>
      <c r="F41" s="97"/>
      <c r="G41" s="97"/>
      <c r="H41" s="97"/>
      <c r="I41" s="97"/>
      <c r="J41" s="97"/>
      <c r="K41" s="97"/>
      <c r="L41" s="51"/>
    </row>
    <row r="42" spans="1:12" ht="15" customHeight="1" x14ac:dyDescent="0.25">
      <c r="A42" s="97"/>
      <c r="B42" s="97"/>
      <c r="C42" s="97"/>
      <c r="D42" s="97"/>
      <c r="E42" s="97"/>
      <c r="F42" s="97"/>
      <c r="G42" s="97"/>
      <c r="H42" s="97"/>
      <c r="I42" s="97"/>
      <c r="J42" s="97"/>
      <c r="K42" s="97"/>
      <c r="L42" s="51"/>
    </row>
    <row r="43" spans="1:12" ht="15" customHeight="1" x14ac:dyDescent="0.25">
      <c r="A43" s="97"/>
      <c r="B43" s="97"/>
      <c r="C43" s="97"/>
      <c r="D43" s="97"/>
      <c r="E43" s="97"/>
      <c r="F43" s="97"/>
      <c r="G43" s="97"/>
      <c r="H43" s="97"/>
      <c r="I43" s="97"/>
      <c r="J43" s="97"/>
      <c r="K43" s="97"/>
      <c r="L43" s="51"/>
    </row>
    <row r="44" spans="1:12" ht="15" customHeight="1" x14ac:dyDescent="0.25">
      <c r="A44" s="52"/>
      <c r="B44" s="52"/>
      <c r="C44" s="52"/>
      <c r="D44" s="52"/>
      <c r="E44" s="52"/>
      <c r="F44" s="52"/>
      <c r="G44" s="52"/>
      <c r="H44" s="52"/>
      <c r="I44" s="52"/>
      <c r="J44" s="52"/>
      <c r="K44" s="52"/>
      <c r="L44" s="51"/>
    </row>
    <row r="45" spans="1:12" x14ac:dyDescent="0.25">
      <c r="A45" s="67" t="s">
        <v>38</v>
      </c>
      <c r="B45" s="65"/>
      <c r="C45" s="65"/>
      <c r="D45" s="65"/>
      <c r="E45" s="65"/>
      <c r="F45" s="65"/>
      <c r="G45" s="65"/>
      <c r="H45" s="65"/>
      <c r="I45" s="66" t="s">
        <v>37</v>
      </c>
      <c r="K45" s="65"/>
    </row>
    <row r="46" spans="1:12" x14ac:dyDescent="0.25">
      <c r="A46" s="67" t="s">
        <v>45</v>
      </c>
      <c r="B46" s="65"/>
      <c r="C46" s="65"/>
      <c r="D46" s="65"/>
      <c r="E46" s="65"/>
      <c r="F46" s="65"/>
      <c r="G46" s="65"/>
      <c r="H46" s="65"/>
      <c r="I46" s="32" t="s">
        <v>46</v>
      </c>
      <c r="K46" s="65"/>
    </row>
    <row r="47" spans="1:12" x14ac:dyDescent="0.25"/>
    <row r="48" spans="1:12" ht="15" customHeight="1" x14ac:dyDescent="0.25">
      <c r="A48" s="96" t="s">
        <v>43</v>
      </c>
      <c r="B48" s="96"/>
      <c r="C48" s="96"/>
      <c r="D48" s="96"/>
      <c r="E48" s="96"/>
      <c r="F48" s="96"/>
      <c r="G48" s="96"/>
      <c r="H48" s="96"/>
      <c r="I48" s="96"/>
      <c r="J48" s="96"/>
      <c r="K48" s="96"/>
      <c r="L48" s="51"/>
    </row>
    <row r="49" spans="1:11" ht="25.5" customHeight="1" x14ac:dyDescent="0.25">
      <c r="A49" s="96"/>
      <c r="B49" s="96"/>
      <c r="C49" s="96"/>
      <c r="D49" s="96"/>
      <c r="E49" s="96"/>
      <c r="F49" s="96"/>
      <c r="G49" s="96"/>
      <c r="H49" s="96"/>
      <c r="I49" s="96"/>
      <c r="J49" s="96"/>
      <c r="K49" s="96"/>
    </row>
  </sheetData>
  <mergeCells count="7">
    <mergeCell ref="A3:K4"/>
    <mergeCell ref="A48:K49"/>
    <mergeCell ref="A40:K43"/>
    <mergeCell ref="A7:K11"/>
    <mergeCell ref="A13:K13"/>
    <mergeCell ref="G14:H14"/>
    <mergeCell ref="A18:K27"/>
  </mergeCells>
  <hyperlinks>
    <hyperlink ref="I45" r:id="rId1"/>
    <hyperlink ref="I14" r:id="rId2"/>
    <hyperlink ref="D14" r:id="rId3"/>
    <hyperlink ref="I46" r:id="rId4"/>
  </hyperlinks>
  <pageMargins left="0.25" right="0.25" top="0.25" bottom="0.2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90"/>
  <sheetViews>
    <sheetView showGridLines="0" zoomScale="120" zoomScaleNormal="120" workbookViewId="0">
      <selection activeCell="I6" sqref="I6"/>
    </sheetView>
  </sheetViews>
  <sheetFormatPr defaultRowHeight="15" x14ac:dyDescent="0.25"/>
  <cols>
    <col min="1" max="1" width="7.85546875" customWidth="1"/>
    <col min="2" max="6" width="11.42578125" customWidth="1"/>
    <col min="7" max="7" width="7.85546875" customWidth="1"/>
    <col min="8" max="12" width="11.42578125" customWidth="1"/>
    <col min="13" max="13" width="3.42578125" customWidth="1"/>
    <col min="14" max="15" width="9.140625" style="5"/>
  </cols>
  <sheetData>
    <row r="1" spans="1:25" ht="26.25" x14ac:dyDescent="0.4">
      <c r="A1" s="20" t="s">
        <v>4</v>
      </c>
      <c r="I1" s="3"/>
      <c r="O1" s="95" t="s">
        <v>5</v>
      </c>
    </row>
    <row r="2" spans="1:25" ht="26.25" customHeight="1" x14ac:dyDescent="0.25">
      <c r="A2" s="101" t="s">
        <v>47</v>
      </c>
      <c r="B2" s="101"/>
      <c r="C2" s="101"/>
      <c r="D2" s="101"/>
      <c r="E2" s="101"/>
      <c r="F2" s="101"/>
      <c r="G2" s="101"/>
      <c r="H2" s="101"/>
      <c r="I2" s="101"/>
    </row>
    <row r="3" spans="1:25" ht="18.75" customHeight="1" x14ac:dyDescent="0.25">
      <c r="A3" s="101"/>
      <c r="B3" s="101"/>
      <c r="C3" s="101"/>
      <c r="D3" s="101"/>
      <c r="E3" s="101"/>
      <c r="F3" s="101"/>
      <c r="G3" s="101"/>
      <c r="H3" s="101"/>
      <c r="I3" s="101"/>
    </row>
    <row r="4" spans="1:25" ht="30.75" customHeight="1" x14ac:dyDescent="0.25">
      <c r="A4" s="113" t="s">
        <v>58</v>
      </c>
      <c r="B4" s="113"/>
      <c r="C4" s="113"/>
      <c r="D4" s="113"/>
      <c r="E4" s="113"/>
      <c r="F4" s="113"/>
      <c r="G4" s="113"/>
      <c r="H4" s="113"/>
      <c r="I4" s="113"/>
      <c r="J4" s="113"/>
      <c r="K4" s="113"/>
      <c r="L4" s="113"/>
      <c r="O4" s="34"/>
    </row>
    <row r="5" spans="1:25" ht="6" customHeight="1" x14ac:dyDescent="0.25">
      <c r="F5" s="6"/>
      <c r="I5" s="3"/>
    </row>
    <row r="6" spans="1:25" ht="18.75" x14ac:dyDescent="0.3">
      <c r="A6" s="114" t="s">
        <v>29</v>
      </c>
      <c r="B6" s="114"/>
      <c r="C6" s="114"/>
      <c r="D6" s="114"/>
      <c r="E6" s="114"/>
      <c r="F6" s="114"/>
      <c r="G6" s="114"/>
      <c r="H6" s="114"/>
      <c r="I6" s="89" t="s">
        <v>68</v>
      </c>
      <c r="J6" s="90"/>
      <c r="K6" s="90"/>
      <c r="L6" s="90"/>
      <c r="N6" s="33" t="s">
        <v>6</v>
      </c>
      <c r="O6" s="37" t="s">
        <v>65</v>
      </c>
    </row>
    <row r="7" spans="1:25" ht="18.75" x14ac:dyDescent="0.3">
      <c r="A7" s="114" t="s">
        <v>7</v>
      </c>
      <c r="B7" s="114"/>
      <c r="C7" s="114"/>
      <c r="D7" s="114"/>
      <c r="E7" s="114"/>
      <c r="F7" s="114"/>
      <c r="G7" s="114"/>
      <c r="H7" s="114"/>
      <c r="I7" s="60">
        <v>600</v>
      </c>
      <c r="J7" s="30"/>
      <c r="K7" s="31"/>
      <c r="N7" s="33" t="s">
        <v>6</v>
      </c>
      <c r="O7" s="37" t="s">
        <v>62</v>
      </c>
    </row>
    <row r="8" spans="1:25" ht="18.75" x14ac:dyDescent="0.3">
      <c r="A8" s="114" t="s">
        <v>8</v>
      </c>
      <c r="B8" s="114"/>
      <c r="C8" s="114"/>
      <c r="D8" s="114"/>
      <c r="E8" s="114"/>
      <c r="F8" s="114"/>
      <c r="G8" s="114"/>
      <c r="H8" s="114"/>
      <c r="I8" s="56">
        <v>50</v>
      </c>
      <c r="J8" s="30"/>
      <c r="K8" s="31"/>
      <c r="N8" s="33" t="s">
        <v>6</v>
      </c>
      <c r="O8" s="37" t="s">
        <v>63</v>
      </c>
    </row>
    <row r="9" spans="1:25" ht="18.75" x14ac:dyDescent="0.3">
      <c r="A9" s="114" t="s">
        <v>87</v>
      </c>
      <c r="B9" s="114"/>
      <c r="C9" s="114"/>
      <c r="D9" s="114"/>
      <c r="E9" s="114"/>
      <c r="F9" s="114"/>
      <c r="G9" s="114"/>
      <c r="H9" s="114"/>
      <c r="I9" s="56">
        <v>125</v>
      </c>
      <c r="J9" s="30"/>
      <c r="K9" s="31"/>
      <c r="N9" s="33" t="s">
        <v>6</v>
      </c>
      <c r="O9" s="37" t="s">
        <v>64</v>
      </c>
    </row>
    <row r="10" spans="1:25" ht="5.25" customHeight="1" x14ac:dyDescent="0.3">
      <c r="A10" s="17"/>
      <c r="B10" s="18"/>
      <c r="C10" s="18"/>
      <c r="D10" s="18"/>
      <c r="E10" s="18"/>
      <c r="F10" s="18"/>
      <c r="G10" s="18"/>
      <c r="H10" s="18"/>
      <c r="I10" s="39"/>
    </row>
    <row r="11" spans="1:25" ht="18.75" x14ac:dyDescent="0.3">
      <c r="A11" s="114" t="s">
        <v>28</v>
      </c>
      <c r="B11" s="114"/>
      <c r="C11" s="114"/>
      <c r="D11" s="114"/>
      <c r="E11" s="114"/>
      <c r="F11" s="114"/>
      <c r="G11" s="114"/>
      <c r="H11" s="114"/>
      <c r="I11" s="56">
        <v>50</v>
      </c>
      <c r="N11" s="33" t="s">
        <v>6</v>
      </c>
      <c r="O11" s="131" t="s">
        <v>61</v>
      </c>
      <c r="P11" s="131"/>
      <c r="Q11" s="131"/>
      <c r="R11" s="131"/>
      <c r="S11" s="131"/>
      <c r="T11" s="131"/>
      <c r="U11" s="131"/>
      <c r="V11" s="131"/>
      <c r="W11" s="131"/>
      <c r="X11" s="131"/>
      <c r="Y11" s="131"/>
    </row>
    <row r="12" spans="1:25" ht="6" customHeight="1" x14ac:dyDescent="0.3">
      <c r="A12" s="17"/>
      <c r="B12" s="18"/>
      <c r="C12" s="18"/>
      <c r="D12" s="18"/>
      <c r="E12" s="18"/>
      <c r="F12" s="18"/>
      <c r="G12" s="18"/>
      <c r="H12" s="18"/>
      <c r="I12" s="39"/>
      <c r="O12" s="131"/>
      <c r="P12" s="131"/>
      <c r="Q12" s="131"/>
      <c r="R12" s="131"/>
      <c r="S12" s="131"/>
      <c r="T12" s="131"/>
      <c r="U12" s="131"/>
      <c r="V12" s="131"/>
      <c r="W12" s="131"/>
      <c r="X12" s="131"/>
      <c r="Y12" s="131"/>
    </row>
    <row r="13" spans="1:25" ht="18.75" x14ac:dyDescent="0.3">
      <c r="A13" s="116" t="s">
        <v>69</v>
      </c>
      <c r="B13" s="116"/>
      <c r="C13" s="116"/>
      <c r="D13" s="116"/>
      <c r="E13" s="116"/>
      <c r="F13" s="116"/>
      <c r="G13" s="116"/>
      <c r="H13" s="116"/>
      <c r="I13" s="19">
        <f>I7-I8-I11</f>
        <v>500</v>
      </c>
      <c r="J13" s="30"/>
      <c r="N13" s="33" t="s">
        <v>6</v>
      </c>
      <c r="O13" s="115" t="s">
        <v>9</v>
      </c>
      <c r="P13" s="115"/>
      <c r="Q13" s="115"/>
      <c r="R13" s="115"/>
      <c r="S13" s="115"/>
      <c r="T13" s="115"/>
      <c r="U13" s="115"/>
      <c r="V13" s="4"/>
      <c r="W13" s="4"/>
    </row>
    <row r="14" spans="1:25" ht="18.75" x14ac:dyDescent="0.3">
      <c r="A14" s="116" t="s">
        <v>70</v>
      </c>
      <c r="B14" s="116"/>
      <c r="C14" s="116"/>
      <c r="D14" s="116"/>
      <c r="E14" s="116"/>
      <c r="F14" s="116"/>
      <c r="G14" s="116"/>
      <c r="H14" s="116"/>
      <c r="I14" s="19">
        <f>I7-I9-I11</f>
        <v>425</v>
      </c>
      <c r="J14" s="30"/>
      <c r="N14" s="33" t="s">
        <v>6</v>
      </c>
      <c r="O14" s="115"/>
      <c r="P14" s="115"/>
      <c r="Q14" s="115"/>
      <c r="R14" s="115"/>
      <c r="S14" s="115"/>
      <c r="T14" s="115"/>
      <c r="U14" s="115"/>
      <c r="V14" s="4"/>
      <c r="W14" s="4"/>
    </row>
    <row r="15" spans="1:25" ht="18.75" x14ac:dyDescent="0.3">
      <c r="A15" s="50"/>
      <c r="B15" s="50"/>
      <c r="C15" s="50"/>
      <c r="D15" s="50"/>
      <c r="E15" s="50"/>
      <c r="F15" s="50"/>
      <c r="G15" s="50"/>
      <c r="H15" s="50"/>
      <c r="I15" s="21"/>
      <c r="J15" s="30"/>
      <c r="N15" s="33"/>
      <c r="O15" s="49"/>
      <c r="P15" s="49"/>
      <c r="Q15" s="49"/>
      <c r="R15" s="49"/>
      <c r="S15" s="49"/>
      <c r="T15" s="49"/>
      <c r="U15" s="49"/>
      <c r="V15" s="4"/>
      <c r="W15" s="4"/>
    </row>
    <row r="16" spans="1:25" ht="18.75" x14ac:dyDescent="0.3">
      <c r="A16" s="9" t="s">
        <v>30</v>
      </c>
      <c r="B16" s="50"/>
      <c r="C16" s="50"/>
      <c r="D16" s="50"/>
      <c r="E16" s="50"/>
      <c r="F16" s="50"/>
      <c r="G16" s="50"/>
      <c r="H16" s="50"/>
      <c r="I16" s="21"/>
    </row>
    <row r="17" spans="1:24" ht="18.75" x14ac:dyDescent="0.3">
      <c r="A17" s="22"/>
      <c r="B17" s="105" t="s">
        <v>52</v>
      </c>
      <c r="C17" s="106"/>
      <c r="D17" s="106"/>
      <c r="E17" s="106"/>
      <c r="F17" s="107"/>
      <c r="G17" s="22"/>
      <c r="H17" s="108" t="s">
        <v>89</v>
      </c>
      <c r="I17" s="109"/>
      <c r="J17" s="109"/>
      <c r="K17" s="109"/>
      <c r="L17" s="110"/>
    </row>
    <row r="18" spans="1:24" ht="15.75" x14ac:dyDescent="0.25">
      <c r="A18" s="22"/>
      <c r="B18" s="118" t="s">
        <v>0</v>
      </c>
      <c r="C18" s="119"/>
      <c r="D18" s="119"/>
      <c r="E18" s="119"/>
      <c r="F18" s="120"/>
      <c r="G18" s="22"/>
      <c r="H18" s="121" t="s">
        <v>0</v>
      </c>
      <c r="I18" s="119"/>
      <c r="J18" s="119"/>
      <c r="K18" s="119"/>
      <c r="L18" s="122"/>
    </row>
    <row r="19" spans="1:24" ht="54.75" customHeight="1" x14ac:dyDescent="0.25">
      <c r="A19" s="22"/>
      <c r="B19" s="40" t="s">
        <v>11</v>
      </c>
      <c r="C19" s="41"/>
      <c r="D19" s="42" t="s">
        <v>12</v>
      </c>
      <c r="E19" s="42" t="s">
        <v>13</v>
      </c>
      <c r="F19" s="61" t="s">
        <v>14</v>
      </c>
      <c r="G19" s="22"/>
      <c r="H19" s="40" t="s">
        <v>11</v>
      </c>
      <c r="I19" s="44" t="s">
        <v>15</v>
      </c>
      <c r="J19" s="44" t="s">
        <v>16</v>
      </c>
      <c r="K19" s="42" t="s">
        <v>50</v>
      </c>
      <c r="L19" s="45" t="s">
        <v>17</v>
      </c>
      <c r="N19" s="33" t="s">
        <v>6</v>
      </c>
      <c r="O19" s="37" t="s">
        <v>31</v>
      </c>
    </row>
    <row r="20" spans="1:24" ht="15.75" customHeight="1" x14ac:dyDescent="0.3">
      <c r="A20" s="50"/>
      <c r="B20" s="15" t="s">
        <v>18</v>
      </c>
      <c r="C20" s="11" t="s">
        <v>19</v>
      </c>
      <c r="D20" s="12" t="s">
        <v>20</v>
      </c>
      <c r="E20" s="12" t="s">
        <v>21</v>
      </c>
      <c r="F20" s="16" t="s">
        <v>22</v>
      </c>
      <c r="G20" s="50"/>
      <c r="H20" s="15" t="s">
        <v>18</v>
      </c>
      <c r="I20" s="11" t="s">
        <v>19</v>
      </c>
      <c r="J20" s="12" t="s">
        <v>20</v>
      </c>
      <c r="K20" s="12" t="s">
        <v>21</v>
      </c>
      <c r="L20" s="16" t="s">
        <v>22</v>
      </c>
    </row>
    <row r="21" spans="1:24" ht="15.75" customHeight="1" x14ac:dyDescent="0.25">
      <c r="A21" s="135" t="s">
        <v>80</v>
      </c>
      <c r="B21" s="132">
        <v>1</v>
      </c>
      <c r="C21" s="133">
        <v>0</v>
      </c>
      <c r="D21" s="133">
        <v>1</v>
      </c>
      <c r="E21" s="133">
        <v>1</v>
      </c>
      <c r="F21" s="134">
        <v>1</v>
      </c>
      <c r="G21" s="135" t="s">
        <v>80</v>
      </c>
      <c r="H21" s="132">
        <v>1</v>
      </c>
      <c r="I21" s="133">
        <v>1</v>
      </c>
      <c r="J21" s="133">
        <v>8</v>
      </c>
      <c r="K21" s="133">
        <v>4</v>
      </c>
      <c r="L21" s="134">
        <v>12</v>
      </c>
      <c r="N21" s="33" t="s">
        <v>6</v>
      </c>
      <c r="O21" s="37" t="s">
        <v>59</v>
      </c>
    </row>
    <row r="22" spans="1:24" ht="15.75" customHeight="1" x14ac:dyDescent="0.25">
      <c r="A22" s="22" t="s">
        <v>23</v>
      </c>
      <c r="B22" s="74">
        <v>22.5</v>
      </c>
      <c r="C22" s="75">
        <v>0</v>
      </c>
      <c r="D22" s="75">
        <v>48</v>
      </c>
      <c r="E22" s="75">
        <v>1.5</v>
      </c>
      <c r="F22" s="76">
        <v>32</v>
      </c>
      <c r="G22" s="22" t="s">
        <v>23</v>
      </c>
      <c r="H22" s="74">
        <v>96</v>
      </c>
      <c r="I22" s="75">
        <v>24</v>
      </c>
      <c r="J22" s="75">
        <v>24</v>
      </c>
      <c r="K22" s="75">
        <v>24</v>
      </c>
      <c r="L22" s="76">
        <v>24</v>
      </c>
      <c r="N22" s="33" t="s">
        <v>6</v>
      </c>
      <c r="O22" s="37" t="s">
        <v>60</v>
      </c>
    </row>
    <row r="23" spans="1:24" ht="7.5" customHeight="1" x14ac:dyDescent="0.25">
      <c r="A23" s="62"/>
      <c r="B23" s="63"/>
      <c r="C23" s="63"/>
      <c r="D23" s="63"/>
      <c r="E23" s="63"/>
      <c r="F23" s="63"/>
      <c r="G23" s="62"/>
      <c r="H23" s="63"/>
      <c r="I23" s="63"/>
      <c r="J23" s="63"/>
      <c r="K23" s="63"/>
      <c r="L23" s="63"/>
      <c r="M23" s="58"/>
      <c r="N23" s="33"/>
      <c r="O23" s="37"/>
    </row>
    <row r="24" spans="1:24" ht="15.75" customHeight="1" x14ac:dyDescent="0.25">
      <c r="A24" s="22"/>
      <c r="B24" s="102" t="s">
        <v>53</v>
      </c>
      <c r="C24" s="103"/>
      <c r="D24" s="103"/>
      <c r="E24" s="103"/>
      <c r="F24" s="104"/>
      <c r="G24" s="22"/>
      <c r="H24" s="102" t="s">
        <v>53</v>
      </c>
      <c r="I24" s="103"/>
      <c r="J24" s="103"/>
      <c r="K24" s="103"/>
      <c r="L24" s="104"/>
      <c r="N24" s="33"/>
      <c r="O24" s="37"/>
    </row>
    <row r="25" spans="1:24" ht="35.25" customHeight="1" x14ac:dyDescent="0.25">
      <c r="A25" s="22"/>
      <c r="B25" s="47"/>
      <c r="C25" s="42" t="s">
        <v>48</v>
      </c>
      <c r="D25" s="42" t="s">
        <v>12</v>
      </c>
      <c r="E25" s="42" t="s">
        <v>26</v>
      </c>
      <c r="F25" s="43" t="s">
        <v>27</v>
      </c>
      <c r="G25" s="22"/>
      <c r="H25" s="46"/>
      <c r="I25" s="42" t="s">
        <v>48</v>
      </c>
      <c r="J25" s="42" t="s">
        <v>12</v>
      </c>
      <c r="K25" s="42" t="s">
        <v>26</v>
      </c>
      <c r="L25" s="43" t="s">
        <v>27</v>
      </c>
      <c r="N25" s="33" t="s">
        <v>6</v>
      </c>
      <c r="O25" s="37" t="s">
        <v>49</v>
      </c>
    </row>
    <row r="26" spans="1:24" ht="15.75" customHeight="1" x14ac:dyDescent="0.3">
      <c r="A26" s="53"/>
      <c r="B26" s="15" t="s">
        <v>18</v>
      </c>
      <c r="C26" s="11" t="s">
        <v>19</v>
      </c>
      <c r="D26" s="12" t="s">
        <v>20</v>
      </c>
      <c r="E26" s="12" t="s">
        <v>21</v>
      </c>
      <c r="F26" s="16" t="s">
        <v>22</v>
      </c>
      <c r="G26" s="53"/>
      <c r="H26" s="15" t="s">
        <v>18</v>
      </c>
      <c r="I26" s="11" t="s">
        <v>19</v>
      </c>
      <c r="J26" s="12" t="s">
        <v>20</v>
      </c>
      <c r="K26" s="12" t="s">
        <v>21</v>
      </c>
      <c r="L26" s="16" t="s">
        <v>22</v>
      </c>
    </row>
    <row r="27" spans="1:24" ht="15.75" customHeight="1" x14ac:dyDescent="0.25">
      <c r="A27" s="135" t="s">
        <v>80</v>
      </c>
      <c r="B27" s="132">
        <v>0</v>
      </c>
      <c r="C27" s="133">
        <v>1</v>
      </c>
      <c r="D27" s="133">
        <v>1</v>
      </c>
      <c r="E27" s="133">
        <v>6</v>
      </c>
      <c r="F27" s="134">
        <v>3</v>
      </c>
      <c r="G27" s="135" t="s">
        <v>80</v>
      </c>
      <c r="H27" s="132">
        <v>0</v>
      </c>
      <c r="I27" s="133">
        <v>1</v>
      </c>
      <c r="J27" s="133">
        <v>1</v>
      </c>
      <c r="K27" s="133">
        <v>6</v>
      </c>
      <c r="L27" s="134">
        <v>3</v>
      </c>
      <c r="N27" s="33" t="s">
        <v>6</v>
      </c>
      <c r="O27" s="37" t="s">
        <v>59</v>
      </c>
    </row>
    <row r="28" spans="1:24" ht="15.75" customHeight="1" x14ac:dyDescent="0.25">
      <c r="A28" s="22" t="s">
        <v>23</v>
      </c>
      <c r="B28" s="74">
        <v>0</v>
      </c>
      <c r="C28" s="75">
        <v>96</v>
      </c>
      <c r="D28" s="75">
        <v>30</v>
      </c>
      <c r="E28" s="75">
        <v>30</v>
      </c>
      <c r="F28" s="76">
        <v>30</v>
      </c>
      <c r="G28" s="22" t="s">
        <v>23</v>
      </c>
      <c r="H28" s="74">
        <v>0</v>
      </c>
      <c r="I28" s="75">
        <v>96</v>
      </c>
      <c r="J28" s="75">
        <v>30</v>
      </c>
      <c r="K28" s="75">
        <v>30</v>
      </c>
      <c r="L28" s="76">
        <v>30</v>
      </c>
      <c r="N28" s="33" t="s">
        <v>6</v>
      </c>
      <c r="O28" s="37" t="s">
        <v>60</v>
      </c>
    </row>
    <row r="29" spans="1:24" ht="15.75" customHeight="1" x14ac:dyDescent="0.25">
      <c r="A29" s="24"/>
      <c r="B29" s="23"/>
      <c r="C29" s="23"/>
      <c r="D29" s="23"/>
      <c r="E29" s="23"/>
      <c r="F29" s="23"/>
      <c r="G29" s="22"/>
      <c r="H29" s="23"/>
      <c r="I29" s="23"/>
      <c r="J29" s="23"/>
      <c r="K29" s="23"/>
      <c r="L29" s="23"/>
      <c r="N29" s="33"/>
      <c r="O29" s="117"/>
      <c r="P29" s="117"/>
      <c r="Q29" s="117"/>
      <c r="R29" s="117"/>
      <c r="S29" s="117"/>
      <c r="T29" s="117"/>
      <c r="U29" s="117"/>
      <c r="V29" s="117"/>
      <c r="W29" s="117"/>
      <c r="X29" s="117"/>
    </row>
    <row r="30" spans="1:24" ht="21" x14ac:dyDescent="0.25">
      <c r="A30" s="77" t="s">
        <v>81</v>
      </c>
      <c r="B30" s="23"/>
      <c r="C30" s="23"/>
      <c r="D30" s="23"/>
      <c r="E30" s="23"/>
      <c r="F30" s="23"/>
      <c r="G30" s="22"/>
      <c r="H30" s="23"/>
      <c r="I30" s="23"/>
      <c r="J30" s="23"/>
      <c r="K30" s="23"/>
      <c r="L30" s="57" t="s">
        <v>24</v>
      </c>
      <c r="N30" s="33" t="s">
        <v>6</v>
      </c>
      <c r="O30" s="37" t="s">
        <v>25</v>
      </c>
    </row>
    <row r="31" spans="1:24" ht="27" customHeight="1" x14ac:dyDescent="0.25">
      <c r="A31" s="94" t="s">
        <v>51</v>
      </c>
      <c r="M31" s="5"/>
      <c r="O31"/>
    </row>
    <row r="32" spans="1:24" ht="21" x14ac:dyDescent="0.35">
      <c r="A32" s="78" t="s">
        <v>56</v>
      </c>
      <c r="N32" s="33" t="s">
        <v>6</v>
      </c>
      <c r="O32" s="37" t="s">
        <v>79</v>
      </c>
    </row>
    <row r="33" spans="1:23" ht="18.75" x14ac:dyDescent="0.3">
      <c r="A33" s="9" t="s">
        <v>54</v>
      </c>
    </row>
    <row r="34" spans="1:23" ht="6.75" customHeight="1" x14ac:dyDescent="0.3">
      <c r="A34" s="9"/>
    </row>
    <row r="35" spans="1:23" s="8" customFormat="1" ht="18.75" x14ac:dyDescent="0.3">
      <c r="B35" s="105" t="s">
        <v>90</v>
      </c>
      <c r="C35" s="106"/>
      <c r="D35" s="106"/>
      <c r="E35" s="106"/>
      <c r="F35" s="107"/>
      <c r="H35" s="105" t="s">
        <v>82</v>
      </c>
      <c r="I35" s="106"/>
      <c r="J35" s="106"/>
      <c r="K35" s="106"/>
      <c r="L35" s="107"/>
      <c r="N35" s="35"/>
      <c r="O35" s="35"/>
    </row>
    <row r="36" spans="1:23" x14ac:dyDescent="0.25">
      <c r="B36" s="118" t="s">
        <v>10</v>
      </c>
      <c r="C36" s="119"/>
      <c r="D36" s="119"/>
      <c r="E36" s="119"/>
      <c r="F36" s="120"/>
      <c r="H36" s="121" t="s">
        <v>10</v>
      </c>
      <c r="I36" s="119"/>
      <c r="J36" s="119"/>
      <c r="K36" s="119"/>
      <c r="L36" s="122"/>
    </row>
    <row r="37" spans="1:23" ht="51.75" x14ac:dyDescent="0.25">
      <c r="B37" s="79" t="str">
        <f>IF(B$19="","",B$19)</f>
        <v>Trained/
Experienced Critical Care Physician</v>
      </c>
      <c r="C37" s="41" t="str">
        <f t="shared" ref="C37:F37" si="0">IF(C$19="","",C$19)</f>
        <v/>
      </c>
      <c r="D37" s="44" t="str">
        <f t="shared" si="0"/>
        <v>Charge Nurse</v>
      </c>
      <c r="E37" s="44" t="str">
        <f t="shared" si="0"/>
        <v>ICU Nurse</v>
      </c>
      <c r="F37" s="61" t="str">
        <f t="shared" si="0"/>
        <v>CNA</v>
      </c>
      <c r="G37" s="65"/>
      <c r="H37" s="79" t="str">
        <f>IF(B$19="","",B$19)</f>
        <v>Trained/
Experienced Critical Care Physician</v>
      </c>
      <c r="I37" s="44" t="str">
        <f t="shared" ref="I37:L37" si="1">IF(C$19="","",C$19)</f>
        <v/>
      </c>
      <c r="J37" s="44" t="str">
        <f t="shared" si="1"/>
        <v>Charge Nurse</v>
      </c>
      <c r="K37" s="44" t="str">
        <f t="shared" si="1"/>
        <v>ICU Nurse</v>
      </c>
      <c r="L37" s="61" t="str">
        <f t="shared" si="1"/>
        <v>CNA</v>
      </c>
    </row>
    <row r="38" spans="1:23" s="7" customFormat="1" ht="15.75" x14ac:dyDescent="0.25">
      <c r="B38" s="10" t="s">
        <v>18</v>
      </c>
      <c r="C38" s="11" t="s">
        <v>19</v>
      </c>
      <c r="D38" s="12" t="s">
        <v>20</v>
      </c>
      <c r="E38" s="12" t="s">
        <v>21</v>
      </c>
      <c r="F38" s="13" t="s">
        <v>22</v>
      </c>
      <c r="H38" s="15" t="s">
        <v>18</v>
      </c>
      <c r="I38" s="11" t="s">
        <v>19</v>
      </c>
      <c r="J38" s="12" t="s">
        <v>20</v>
      </c>
      <c r="K38" s="12" t="s">
        <v>21</v>
      </c>
      <c r="L38" s="16" t="s">
        <v>22</v>
      </c>
      <c r="N38" s="36"/>
      <c r="O38" s="36"/>
    </row>
    <row r="39" spans="1:23" s="7" customFormat="1" ht="15.75" x14ac:dyDescent="0.25">
      <c r="B39" s="25">
        <f>IFERROR(ROUNDUP((B$21/B$22)*$I8,0),0)*IF($L$30="FTEs",4.2,1)</f>
        <v>12.600000000000001</v>
      </c>
      <c r="C39" s="26">
        <f>IFERROR(ROUNDUP((C$21/C$22)*$I8,0),0)*IF($L$30="FTEs",4.2,1)</f>
        <v>0</v>
      </c>
      <c r="D39" s="26">
        <f>IFERROR(ROUNDUP((D$21/D$22)*$I8,0),0)*IF($L$30="FTEs",4.2,1)</f>
        <v>8.4</v>
      </c>
      <c r="E39" s="26">
        <f>IFERROR(ROUNDUP((E$21/E$22)*$I8,0),0)*IF($L$30="FTEs",4.2,1)</f>
        <v>142.80000000000001</v>
      </c>
      <c r="F39" s="27">
        <f>IFERROR(ROUNDUP((F$21/F$22)*$I8,0),0)*IF($L$30="FTEs",4.2,1)</f>
        <v>8.4</v>
      </c>
      <c r="H39" s="28">
        <f>IFERROR(ROUNDUP((B$21/B$22)*$I9,0),0)*IF($L$30="FTEs",4.2,1)</f>
        <v>25.200000000000003</v>
      </c>
      <c r="I39" s="26">
        <f>IFERROR(ROUNDUP((C$21/C$22)*$I9,0),0)*IF($L$30="FTEs",4.2,1)</f>
        <v>0</v>
      </c>
      <c r="J39" s="26">
        <f>IFERROR(ROUNDUP((D$21/D$22)*$I9,0),0)*IF($L$30="FTEs",4.2,1)</f>
        <v>12.600000000000001</v>
      </c>
      <c r="K39" s="26">
        <f>IFERROR(ROUNDUP((E$21/E$22)*$I9,0),0)*IF($L$30="FTEs",4.2,1)</f>
        <v>352.8</v>
      </c>
      <c r="L39" s="29">
        <f>IFERROR(ROUNDUP((F$21/F$22)*$I9,0),0)*IF($L$30="FTEs",4.2,1)</f>
        <v>16.8</v>
      </c>
      <c r="N39" s="36"/>
      <c r="O39" s="36"/>
    </row>
    <row r="40" spans="1:23" s="7" customFormat="1" ht="6" customHeight="1" x14ac:dyDescent="0.25">
      <c r="B40" s="14"/>
      <c r="C40" s="14"/>
      <c r="D40" s="14"/>
      <c r="E40" s="14"/>
      <c r="F40" s="14"/>
      <c r="H40" s="14"/>
      <c r="I40" s="14"/>
      <c r="J40" s="14"/>
      <c r="K40" s="14"/>
      <c r="L40" s="14"/>
      <c r="N40" s="36"/>
      <c r="O40" s="36"/>
    </row>
    <row r="41" spans="1:23" ht="18.75" x14ac:dyDescent="0.3">
      <c r="A41" s="9" t="s">
        <v>55</v>
      </c>
    </row>
    <row r="42" spans="1:23" ht="5.25" customHeight="1" x14ac:dyDescent="0.3">
      <c r="A42" s="9"/>
    </row>
    <row r="43" spans="1:23" s="8" customFormat="1" ht="18.75" x14ac:dyDescent="0.3">
      <c r="B43" s="123" t="s">
        <v>91</v>
      </c>
      <c r="C43" s="124"/>
      <c r="D43" s="124"/>
      <c r="E43" s="124"/>
      <c r="F43" s="125"/>
      <c r="H43" s="123" t="s">
        <v>83</v>
      </c>
      <c r="I43" s="124"/>
      <c r="J43" s="124"/>
      <c r="K43" s="124"/>
      <c r="L43" s="125"/>
      <c r="N43" s="35"/>
      <c r="O43" s="35"/>
    </row>
    <row r="44" spans="1:23" s="7" customFormat="1" ht="15.75" x14ac:dyDescent="0.25">
      <c r="B44" s="126" t="s">
        <v>10</v>
      </c>
      <c r="C44" s="127"/>
      <c r="D44" s="127"/>
      <c r="E44" s="127"/>
      <c r="F44" s="128"/>
      <c r="H44" s="129" t="s">
        <v>10</v>
      </c>
      <c r="I44" s="127"/>
      <c r="J44" s="127"/>
      <c r="K44" s="127"/>
      <c r="L44" s="130"/>
      <c r="N44" s="36"/>
      <c r="O44" s="36"/>
    </row>
    <row r="45" spans="1:23" s="85" customFormat="1" ht="61.5" customHeight="1" x14ac:dyDescent="0.2">
      <c r="A45" s="111"/>
      <c r="B45" s="80" t="str">
        <f>IF(H$19="","",H$19)</f>
        <v>Trained/
Experienced Critical Care Physician</v>
      </c>
      <c r="C45" s="81" t="str">
        <f t="shared" ref="C45:F45" si="2">IF(I$19="","",I$19)</f>
        <v>ICU APP
Non-ICU Physician</v>
      </c>
      <c r="D45" s="81" t="str">
        <f t="shared" si="2"/>
        <v>RT, APP
CRNA, CAA, MD/DO</v>
      </c>
      <c r="E45" s="81" t="str">
        <f t="shared" si="2"/>
        <v>ICU Nurse 
(+ Charge Nurse)</v>
      </c>
      <c r="F45" s="82" t="str">
        <f t="shared" si="2"/>
        <v>Non-ICU Nurse or Non-ICU APP</v>
      </c>
      <c r="G45" s="112"/>
      <c r="H45" s="83" t="str">
        <f>IF(H$19="","",H$19)</f>
        <v>Trained/
Experienced Critical Care Physician</v>
      </c>
      <c r="I45" s="81" t="str">
        <f t="shared" ref="I45:L45" si="3">IF(I$19="","",I$19)</f>
        <v>ICU APP
Non-ICU Physician</v>
      </c>
      <c r="J45" s="81" t="str">
        <f t="shared" si="3"/>
        <v>RT, APP
CRNA, CAA, MD/DO</v>
      </c>
      <c r="K45" s="81" t="str">
        <f t="shared" si="3"/>
        <v>ICU Nurse 
(+ Charge Nurse)</v>
      </c>
      <c r="L45" s="84" t="str">
        <f t="shared" si="3"/>
        <v>Non-ICU Nurse or Non-ICU APP</v>
      </c>
      <c r="N45" s="86"/>
      <c r="O45" s="86"/>
    </row>
    <row r="46" spans="1:23" s="7" customFormat="1" ht="15.75" x14ac:dyDescent="0.25">
      <c r="A46" s="111"/>
      <c r="B46" s="10" t="s">
        <v>18</v>
      </c>
      <c r="C46" s="11" t="s">
        <v>19</v>
      </c>
      <c r="D46" s="12" t="s">
        <v>20</v>
      </c>
      <c r="E46" s="12" t="s">
        <v>21</v>
      </c>
      <c r="F46" s="13" t="s">
        <v>22</v>
      </c>
      <c r="G46" s="112"/>
      <c r="H46" s="15" t="s">
        <v>18</v>
      </c>
      <c r="I46" s="11" t="s">
        <v>19</v>
      </c>
      <c r="J46" s="12" t="s">
        <v>20</v>
      </c>
      <c r="K46" s="12" t="s">
        <v>21</v>
      </c>
      <c r="L46" s="16" t="s">
        <v>22</v>
      </c>
      <c r="N46" s="36"/>
      <c r="O46" s="36"/>
    </row>
    <row r="47" spans="1:23" s="7" customFormat="1" ht="18.75" customHeight="1" x14ac:dyDescent="0.25">
      <c r="A47" s="111"/>
      <c r="B47" s="25">
        <f>IFERROR(ROUNDUP((H$21/H$22)*$I8,0),0)*IF($L$30="FTEs",4.2,1)</f>
        <v>4.2</v>
      </c>
      <c r="C47" s="26">
        <f>IFERROR(ROUNDUP((I$21/I$22)*$I8,0),0)*IF($L$30="FTEs",4.2,1)</f>
        <v>12.600000000000001</v>
      </c>
      <c r="D47" s="26">
        <f>IFERROR(ROUNDUP((J$21/J$22)*$I8,0),0)*IF($L$30="FTEs",4.2,1)</f>
        <v>71.400000000000006</v>
      </c>
      <c r="E47" s="26">
        <f>IFERROR(ROUNDUP((K$21/K$22)*$I8,0),0)*IF($L$30="FTEs",4.2,1)</f>
        <v>37.800000000000004</v>
      </c>
      <c r="F47" s="27">
        <f>IFERROR(ROUNDUP((L$21/L$22)*$I8,0),0)*IF($L$30="FTEs",4.2,1)</f>
        <v>105</v>
      </c>
      <c r="G47" s="112"/>
      <c r="H47" s="28">
        <f>IFERROR(ROUNDUP((H$21/H$22)*$I9,0),0)*IF($L$30="FTEs",4.2,1)</f>
        <v>8.4</v>
      </c>
      <c r="I47" s="26">
        <f>IFERROR(ROUNDUP((I$21/I$22)*$I9,0),0)*IF($L$30="FTEs",4.2,1)</f>
        <v>25.200000000000003</v>
      </c>
      <c r="J47" s="26">
        <f>IFERROR(ROUNDUP((J$21/J$22)*$I9,0),0)*IF($L$30="FTEs",4.2,1)</f>
        <v>176.4</v>
      </c>
      <c r="K47" s="26">
        <f>IFERROR(ROUNDUP((K$21/K$22)*$I9,0),0)*IF($L$30="FTEs",4.2,1)</f>
        <v>88.2</v>
      </c>
      <c r="L47" s="29">
        <f>IFERROR(ROUNDUP((L$21/L$22)*$I9,0),0)*IF($L$30="FTEs",4.2,1)</f>
        <v>264.60000000000002</v>
      </c>
      <c r="N47" s="33"/>
      <c r="O47" s="38"/>
      <c r="P47" s="38"/>
      <c r="Q47" s="38"/>
      <c r="R47" s="38"/>
      <c r="S47" s="38"/>
      <c r="T47" s="38"/>
      <c r="U47" s="38"/>
      <c r="V47" s="38"/>
      <c r="W47" s="38"/>
    </row>
    <row r="48" spans="1:23" s="7" customFormat="1" ht="6" customHeight="1" x14ac:dyDescent="0.25">
      <c r="B48" s="14"/>
      <c r="C48" s="14"/>
      <c r="D48" s="14"/>
      <c r="E48" s="14"/>
      <c r="F48" s="14"/>
      <c r="H48" s="14"/>
      <c r="I48" s="14"/>
      <c r="J48" s="14"/>
      <c r="K48" s="14"/>
      <c r="L48" s="14"/>
      <c r="N48" s="36"/>
      <c r="O48" s="38"/>
      <c r="P48" s="38"/>
      <c r="Q48" s="38"/>
      <c r="R48" s="38"/>
      <c r="S48" s="38"/>
      <c r="T48" s="38"/>
      <c r="U48" s="38"/>
      <c r="V48" s="38"/>
      <c r="W48" s="38"/>
    </row>
    <row r="49" spans="1:23" s="7" customFormat="1" ht="51.75" x14ac:dyDescent="0.25">
      <c r="A49" s="99" t="s">
        <v>77</v>
      </c>
      <c r="B49" s="99"/>
      <c r="C49" s="99"/>
      <c r="D49" s="99"/>
      <c r="E49" s="99"/>
      <c r="F49" s="99"/>
      <c r="H49" s="79" t="str">
        <f>IF(B$19="","",B$19)</f>
        <v>Trained/
Experienced Critical Care Physician</v>
      </c>
      <c r="I49" s="44" t="str">
        <f t="shared" ref="I49" si="4">IF(C$19="","",C$19)</f>
        <v/>
      </c>
      <c r="J49" s="44" t="str">
        <f t="shared" ref="J49" si="5">IF(D$19="","",D$19)</f>
        <v>Charge Nurse</v>
      </c>
      <c r="K49" s="44" t="str">
        <f t="shared" ref="K49" si="6">IF(E$19="","",E$19)</f>
        <v>ICU Nurse</v>
      </c>
      <c r="L49" s="61" t="str">
        <f t="shared" ref="L49" si="7">IF(F$19="","",F$19)</f>
        <v>CNA</v>
      </c>
      <c r="N49" s="36"/>
      <c r="O49" s="38"/>
      <c r="P49" s="38"/>
      <c r="Q49" s="38"/>
      <c r="R49" s="38"/>
      <c r="S49" s="38"/>
      <c r="T49" s="38"/>
      <c r="U49" s="38"/>
      <c r="V49" s="38"/>
      <c r="W49" s="38"/>
    </row>
    <row r="50" spans="1:23" s="7" customFormat="1" ht="15.75" x14ac:dyDescent="0.25">
      <c r="A50" s="99"/>
      <c r="B50" s="99"/>
      <c r="C50" s="99"/>
      <c r="D50" s="99"/>
      <c r="E50" s="99"/>
      <c r="F50" s="99"/>
      <c r="H50" s="28">
        <f>IFERROR(H39-B39,0)</f>
        <v>12.600000000000001</v>
      </c>
      <c r="I50" s="26">
        <f t="shared" ref="I50:L50" si="8">IFERROR(I39-C39,0)</f>
        <v>0</v>
      </c>
      <c r="J50" s="26">
        <f t="shared" si="8"/>
        <v>4.2000000000000011</v>
      </c>
      <c r="K50" s="26">
        <f t="shared" si="8"/>
        <v>210</v>
      </c>
      <c r="L50" s="29">
        <f t="shared" si="8"/>
        <v>8.4</v>
      </c>
      <c r="N50" s="36"/>
      <c r="O50" s="38"/>
      <c r="P50" s="38"/>
      <c r="Q50" s="38"/>
      <c r="R50" s="38"/>
      <c r="S50" s="38"/>
      <c r="T50" s="38"/>
      <c r="U50" s="38"/>
      <c r="V50" s="38"/>
      <c r="W50" s="38"/>
    </row>
    <row r="51" spans="1:23" s="7" customFormat="1" ht="6" customHeight="1" x14ac:dyDescent="0.25">
      <c r="A51" s="87"/>
      <c r="B51" s="88"/>
      <c r="C51" s="88"/>
      <c r="D51" s="88"/>
      <c r="E51" s="88"/>
      <c r="F51" s="88"/>
      <c r="H51" s="14"/>
      <c r="I51" s="14"/>
      <c r="J51" s="14"/>
      <c r="K51" s="14"/>
      <c r="L51" s="14"/>
      <c r="N51" s="36"/>
      <c r="O51" s="38"/>
      <c r="P51" s="38"/>
      <c r="Q51" s="38"/>
      <c r="R51" s="38"/>
      <c r="S51" s="38"/>
      <c r="T51" s="38"/>
      <c r="U51" s="38"/>
      <c r="V51" s="38"/>
      <c r="W51" s="38"/>
    </row>
    <row r="52" spans="1:23" s="7" customFormat="1" ht="51.75" x14ac:dyDescent="0.25">
      <c r="A52" s="99" t="s">
        <v>76</v>
      </c>
      <c r="B52" s="99"/>
      <c r="C52" s="99"/>
      <c r="D52" s="99"/>
      <c r="E52" s="99"/>
      <c r="F52" s="99"/>
      <c r="H52" s="79" t="str">
        <f>IF(H$19="","",H$19)</f>
        <v>Trained/
Experienced Critical Care Physician</v>
      </c>
      <c r="I52" s="81" t="str">
        <f t="shared" ref="I52:L52" si="9">IF(I$19="","",I$19)</f>
        <v>ICU APP
Non-ICU Physician</v>
      </c>
      <c r="J52" s="81" t="str">
        <f t="shared" si="9"/>
        <v>RT, APP
CRNA, CAA, MD/DO</v>
      </c>
      <c r="K52" s="81" t="str">
        <f t="shared" si="9"/>
        <v>ICU Nurse 
(+ Charge Nurse)</v>
      </c>
      <c r="L52" s="84" t="str">
        <f t="shared" si="9"/>
        <v>Non-ICU Nurse or Non-ICU APP</v>
      </c>
      <c r="N52" s="36"/>
      <c r="O52" s="38"/>
      <c r="P52" s="38"/>
      <c r="Q52" s="38"/>
      <c r="R52" s="38"/>
      <c r="S52" s="38"/>
      <c r="T52" s="38"/>
      <c r="U52" s="38"/>
      <c r="V52" s="38"/>
      <c r="W52" s="38"/>
    </row>
    <row r="53" spans="1:23" s="7" customFormat="1" ht="15.75" x14ac:dyDescent="0.25">
      <c r="A53" s="99"/>
      <c r="B53" s="99"/>
      <c r="C53" s="99"/>
      <c r="D53" s="99"/>
      <c r="E53" s="99"/>
      <c r="F53" s="99"/>
      <c r="H53" s="28">
        <f>IFERROR(H47-B47,0)</f>
        <v>4.2</v>
      </c>
      <c r="I53" s="26">
        <f t="shared" ref="I53:L53" si="10">IFERROR(I47-C47,0)</f>
        <v>12.600000000000001</v>
      </c>
      <c r="J53" s="26">
        <f t="shared" si="10"/>
        <v>105</v>
      </c>
      <c r="K53" s="26">
        <f t="shared" si="10"/>
        <v>50.4</v>
      </c>
      <c r="L53" s="29">
        <f t="shared" si="10"/>
        <v>159.60000000000002</v>
      </c>
      <c r="N53" s="36"/>
      <c r="O53" s="38"/>
      <c r="P53" s="38"/>
      <c r="Q53" s="38"/>
      <c r="R53" s="38"/>
      <c r="S53" s="38"/>
      <c r="T53" s="38"/>
      <c r="U53" s="38"/>
      <c r="V53" s="38"/>
      <c r="W53" s="38"/>
    </row>
    <row r="54" spans="1:23" s="7" customFormat="1" ht="6" customHeight="1" x14ac:dyDescent="0.25">
      <c r="A54" s="87"/>
      <c r="B54" s="88"/>
      <c r="C54" s="88"/>
      <c r="D54" s="88"/>
      <c r="E54" s="88"/>
      <c r="F54" s="88"/>
      <c r="H54" s="14"/>
      <c r="I54" s="14"/>
      <c r="J54" s="14"/>
      <c r="K54" s="14"/>
      <c r="L54" s="14"/>
      <c r="N54" s="36"/>
      <c r="O54" s="38"/>
      <c r="P54" s="38"/>
      <c r="Q54" s="38"/>
      <c r="R54" s="38"/>
      <c r="S54" s="38"/>
      <c r="T54" s="38"/>
      <c r="U54" s="38"/>
      <c r="V54" s="38"/>
      <c r="W54" s="38"/>
    </row>
    <row r="55" spans="1:23" s="7" customFormat="1" ht="51.75" x14ac:dyDescent="0.25">
      <c r="A55" s="99" t="s">
        <v>57</v>
      </c>
      <c r="B55" s="99"/>
      <c r="C55" s="99"/>
      <c r="D55" s="99"/>
      <c r="E55" s="99"/>
      <c r="F55" s="99"/>
      <c r="H55" s="79" t="str">
        <f>IF(H$19="","",H$19)</f>
        <v>Trained/
Experienced Critical Care Physician</v>
      </c>
      <c r="I55" s="81" t="str">
        <f t="shared" ref="I55:L55" si="11">IF(I$19="","",I$19)</f>
        <v>ICU APP
Non-ICU Physician</v>
      </c>
      <c r="J55" s="81" t="str">
        <f t="shared" si="11"/>
        <v>RT, APP
CRNA, CAA, MD/DO</v>
      </c>
      <c r="K55" s="81" t="str">
        <f t="shared" si="11"/>
        <v>ICU Nurse 
(+ Charge Nurse)</v>
      </c>
      <c r="L55" s="84" t="str">
        <f t="shared" si="11"/>
        <v>Non-ICU Nurse or Non-ICU APP</v>
      </c>
      <c r="N55" s="36"/>
      <c r="O55" s="38"/>
      <c r="P55" s="38"/>
      <c r="Q55" s="38"/>
      <c r="R55" s="38"/>
      <c r="S55" s="38"/>
      <c r="T55" s="38"/>
      <c r="U55" s="38"/>
      <c r="V55" s="38"/>
      <c r="W55" s="38"/>
    </row>
    <row r="56" spans="1:23" s="7" customFormat="1" ht="15.75" x14ac:dyDescent="0.25">
      <c r="A56" s="99"/>
      <c r="B56" s="99"/>
      <c r="C56" s="99"/>
      <c r="D56" s="99"/>
      <c r="E56" s="99"/>
      <c r="F56" s="99"/>
      <c r="H56" s="28">
        <f>IFERROR(H47-B39,0)</f>
        <v>-4.2000000000000011</v>
      </c>
      <c r="I56" s="26">
        <f t="shared" ref="I56:L56" si="12">IFERROR(I47-C39,0)</f>
        <v>25.200000000000003</v>
      </c>
      <c r="J56" s="26">
        <f t="shared" si="12"/>
        <v>168</v>
      </c>
      <c r="K56" s="26">
        <f t="shared" si="12"/>
        <v>-54.600000000000009</v>
      </c>
      <c r="L56" s="29">
        <f t="shared" si="12"/>
        <v>256.20000000000005</v>
      </c>
      <c r="N56" s="36"/>
      <c r="O56" s="38"/>
      <c r="P56" s="38"/>
      <c r="Q56" s="38"/>
      <c r="R56" s="38"/>
      <c r="S56" s="38"/>
      <c r="T56" s="38"/>
      <c r="U56" s="38"/>
      <c r="V56" s="38"/>
      <c r="W56" s="38"/>
    </row>
    <row r="57" spans="1:23" s="7" customFormat="1" ht="6" customHeight="1" x14ac:dyDescent="0.25">
      <c r="B57" s="14"/>
      <c r="C57" s="14"/>
      <c r="D57" s="14"/>
      <c r="E57" s="14"/>
      <c r="F57" s="14"/>
      <c r="H57" s="14"/>
      <c r="I57" s="14"/>
      <c r="J57" s="14"/>
      <c r="K57" s="14"/>
      <c r="L57" s="14"/>
      <c r="N57" s="36"/>
      <c r="O57" s="38"/>
      <c r="P57" s="38"/>
      <c r="Q57" s="38"/>
      <c r="R57" s="38"/>
      <c r="S57" s="38"/>
      <c r="T57" s="38"/>
      <c r="U57" s="38"/>
      <c r="V57" s="38"/>
      <c r="W57" s="38"/>
    </row>
    <row r="58" spans="1:23" s="7" customFormat="1" ht="15.75" customHeight="1" x14ac:dyDescent="0.25">
      <c r="A58" s="100" t="s">
        <v>58</v>
      </c>
      <c r="B58" s="100"/>
      <c r="C58" s="100"/>
      <c r="D58" s="100"/>
      <c r="E58" s="100"/>
      <c r="F58" s="100"/>
      <c r="G58" s="100"/>
      <c r="H58" s="100"/>
      <c r="I58" s="100"/>
      <c r="J58" s="100"/>
      <c r="K58" s="100"/>
      <c r="L58" s="100"/>
      <c r="N58" s="36"/>
      <c r="O58" s="38"/>
      <c r="P58" s="38"/>
      <c r="Q58" s="38"/>
      <c r="R58" s="38"/>
      <c r="S58" s="38"/>
      <c r="T58" s="38"/>
      <c r="U58" s="38"/>
      <c r="V58" s="38"/>
      <c r="W58" s="38"/>
    </row>
    <row r="59" spans="1:23" s="7" customFormat="1" ht="15" customHeight="1" x14ac:dyDescent="0.25">
      <c r="A59" s="100"/>
      <c r="B59" s="100"/>
      <c r="C59" s="100"/>
      <c r="D59" s="100"/>
      <c r="E59" s="100"/>
      <c r="F59" s="100"/>
      <c r="G59" s="100"/>
      <c r="H59" s="100"/>
      <c r="I59" s="100"/>
      <c r="J59" s="100"/>
      <c r="K59" s="100"/>
      <c r="L59" s="100"/>
      <c r="N59" s="36"/>
      <c r="O59" s="38"/>
      <c r="P59" s="38"/>
      <c r="Q59" s="38"/>
      <c r="R59" s="38"/>
      <c r="S59" s="38"/>
      <c r="T59" s="38"/>
      <c r="U59" s="38"/>
      <c r="V59" s="38"/>
      <c r="W59" s="38"/>
    </row>
    <row r="60" spans="1:23" ht="21" x14ac:dyDescent="0.35">
      <c r="A60" s="78" t="s">
        <v>72</v>
      </c>
      <c r="N60" s="33" t="s">
        <v>6</v>
      </c>
      <c r="O60" s="37" t="s">
        <v>79</v>
      </c>
      <c r="P60" s="38"/>
      <c r="Q60" s="38"/>
      <c r="R60" s="38"/>
      <c r="S60" s="38"/>
      <c r="T60" s="38"/>
      <c r="U60" s="38"/>
      <c r="V60" s="38"/>
      <c r="W60" s="38"/>
    </row>
    <row r="61" spans="1:23" ht="18.75" x14ac:dyDescent="0.3">
      <c r="A61" s="91" t="s">
        <v>75</v>
      </c>
      <c r="B61" s="31"/>
      <c r="C61" s="31"/>
      <c r="D61" s="31"/>
      <c r="E61" s="31"/>
      <c r="F61" s="31"/>
      <c r="G61" s="31"/>
      <c r="H61" s="31"/>
      <c r="I61" s="31"/>
      <c r="J61" s="31"/>
      <c r="K61" s="31"/>
      <c r="L61" s="31"/>
      <c r="O61" s="38"/>
      <c r="P61" s="38"/>
      <c r="Q61" s="38"/>
      <c r="R61" s="38"/>
      <c r="S61" s="38"/>
      <c r="T61" s="38"/>
      <c r="U61" s="38"/>
      <c r="V61" s="38"/>
      <c r="W61" s="38"/>
    </row>
    <row r="62" spans="1:23" ht="8.1" customHeight="1" x14ac:dyDescent="0.35">
      <c r="A62" s="78"/>
      <c r="O62" s="38"/>
      <c r="P62" s="38"/>
      <c r="Q62" s="38"/>
      <c r="R62" s="38"/>
      <c r="S62" s="38"/>
      <c r="T62" s="38"/>
      <c r="U62" s="38"/>
      <c r="V62" s="38"/>
      <c r="W62" s="38"/>
    </row>
    <row r="63" spans="1:23" s="7" customFormat="1" ht="15.75" customHeight="1" x14ac:dyDescent="0.3">
      <c r="A63" s="9" t="s">
        <v>74</v>
      </c>
      <c r="B63"/>
      <c r="C63"/>
      <c r="D63"/>
      <c r="E63"/>
      <c r="F63"/>
      <c r="G63"/>
      <c r="H63"/>
      <c r="I63"/>
      <c r="J63"/>
      <c r="K63"/>
      <c r="L63"/>
      <c r="M63"/>
      <c r="N63" s="36"/>
      <c r="O63" s="38"/>
      <c r="P63" s="38"/>
      <c r="Q63" s="38"/>
      <c r="R63" s="38"/>
      <c r="S63" s="38"/>
      <c r="T63" s="38"/>
      <c r="U63" s="38"/>
      <c r="V63" s="38"/>
      <c r="W63" s="38"/>
    </row>
    <row r="64" spans="1:23" s="7" customFormat="1" ht="6" customHeight="1" x14ac:dyDescent="0.3">
      <c r="A64" s="9"/>
      <c r="B64"/>
      <c r="C64"/>
      <c r="D64"/>
      <c r="E64"/>
      <c r="F64"/>
      <c r="G64"/>
      <c r="H64"/>
      <c r="I64"/>
      <c r="J64"/>
      <c r="K64"/>
      <c r="L64"/>
      <c r="M64"/>
      <c r="N64" s="36"/>
      <c r="O64" s="38"/>
      <c r="P64" s="38"/>
      <c r="Q64" s="38"/>
      <c r="R64" s="38"/>
      <c r="S64" s="38"/>
      <c r="T64" s="38"/>
      <c r="U64" s="38"/>
      <c r="V64" s="38"/>
      <c r="W64" s="38"/>
    </row>
    <row r="65" spans="1:23" s="7" customFormat="1" ht="18.75" x14ac:dyDescent="0.3">
      <c r="A65" s="8"/>
      <c r="B65" s="136" t="s">
        <v>73</v>
      </c>
      <c r="C65" s="137"/>
      <c r="D65" s="137"/>
      <c r="E65" s="137"/>
      <c r="F65" s="138"/>
      <c r="G65" s="8"/>
      <c r="H65" s="136" t="s">
        <v>85</v>
      </c>
      <c r="I65" s="137"/>
      <c r="J65" s="137"/>
      <c r="K65" s="137"/>
      <c r="L65" s="138"/>
      <c r="M65" s="8"/>
      <c r="N65" s="36"/>
      <c r="O65" s="36"/>
    </row>
    <row r="66" spans="1:23" s="7" customFormat="1" ht="15.75" x14ac:dyDescent="0.25">
      <c r="A66"/>
      <c r="B66" s="102" t="s">
        <v>53</v>
      </c>
      <c r="C66" s="103"/>
      <c r="D66" s="103"/>
      <c r="E66" s="103"/>
      <c r="F66" s="104"/>
      <c r="G66"/>
      <c r="H66" s="102" t="s">
        <v>53</v>
      </c>
      <c r="I66" s="103"/>
      <c r="J66" s="103"/>
      <c r="K66" s="103"/>
      <c r="L66" s="104"/>
      <c r="M66"/>
      <c r="N66" s="36"/>
      <c r="O66" s="36"/>
    </row>
    <row r="67" spans="1:23" s="7" customFormat="1" ht="45" customHeight="1" x14ac:dyDescent="0.25">
      <c r="A67"/>
      <c r="B67" s="79" t="str">
        <f>IF(B$25="","",B$25)</f>
        <v/>
      </c>
      <c r="C67" s="44" t="str">
        <f t="shared" ref="C67:F67" si="13">IF(C$25="","",C$25)</f>
        <v>Non-ICU Physician</v>
      </c>
      <c r="D67" s="44" t="str">
        <f t="shared" si="13"/>
        <v>Charge Nurse</v>
      </c>
      <c r="E67" s="44" t="str">
        <f t="shared" si="13"/>
        <v>RN / LPN / LVN</v>
      </c>
      <c r="F67" s="61" t="str">
        <f t="shared" si="13"/>
        <v>CNA / Nurse Assistant</v>
      </c>
      <c r="G67" s="65"/>
      <c r="H67" s="79" t="str">
        <f>IF(H$25="","",H$25)</f>
        <v/>
      </c>
      <c r="I67" s="44" t="str">
        <f t="shared" ref="I67:L67" si="14">IF(I$25="","",I$25)</f>
        <v>Non-ICU Physician</v>
      </c>
      <c r="J67" s="44" t="str">
        <f t="shared" si="14"/>
        <v>Charge Nurse</v>
      </c>
      <c r="K67" s="44" t="str">
        <f t="shared" si="14"/>
        <v>RN / LPN / LVN</v>
      </c>
      <c r="L67" s="61" t="str">
        <f t="shared" si="14"/>
        <v>CNA / Nurse Assistant</v>
      </c>
      <c r="M67"/>
      <c r="N67" s="36"/>
      <c r="O67" s="36"/>
    </row>
    <row r="68" spans="1:23" s="7" customFormat="1" ht="18.75" customHeight="1" x14ac:dyDescent="0.25">
      <c r="B68" s="10" t="s">
        <v>18</v>
      </c>
      <c r="C68" s="11" t="s">
        <v>19</v>
      </c>
      <c r="D68" s="12" t="s">
        <v>20</v>
      </c>
      <c r="E68" s="12" t="s">
        <v>21</v>
      </c>
      <c r="F68" s="13" t="s">
        <v>22</v>
      </c>
      <c r="H68" s="15" t="s">
        <v>18</v>
      </c>
      <c r="I68" s="11" t="s">
        <v>19</v>
      </c>
      <c r="J68" s="12" t="s">
        <v>20</v>
      </c>
      <c r="K68" s="12" t="s">
        <v>21</v>
      </c>
      <c r="L68" s="16" t="s">
        <v>22</v>
      </c>
      <c r="N68" s="33"/>
      <c r="O68" s="131"/>
      <c r="P68" s="131"/>
      <c r="Q68" s="131"/>
      <c r="R68" s="131"/>
      <c r="S68" s="131"/>
      <c r="T68" s="131"/>
      <c r="U68" s="131"/>
      <c r="V68" s="131"/>
      <c r="W68" s="131"/>
    </row>
    <row r="69" spans="1:23" s="7" customFormat="1" ht="15.75" x14ac:dyDescent="0.25">
      <c r="B69" s="25">
        <f>IFERROR(ROUNDUP((B$27/B$28)*$I13,0),0)*IF($L$30="FTEs",4.2,1)</f>
        <v>0</v>
      </c>
      <c r="C69" s="26">
        <f>IFERROR(ROUNDUP((C$27/C$28)*$I13,0),0)*IF($L$30="FTEs",4.2,1)</f>
        <v>25.200000000000003</v>
      </c>
      <c r="D69" s="26">
        <f>IFERROR(ROUNDUP((D$27/D$28)*$I13,0),0)*IF($L$30="FTEs",4.2,1)</f>
        <v>71.400000000000006</v>
      </c>
      <c r="E69" s="26">
        <f>IFERROR(ROUNDUP((E$27/E$28)*$I13,0),0)*IF($L$30="FTEs",4.2,1)</f>
        <v>420</v>
      </c>
      <c r="F69" s="27">
        <f>IFERROR(ROUNDUP((F$27/F$28)*$I13,0),0)*IF($L$30="FTEs",4.2,1)</f>
        <v>210</v>
      </c>
      <c r="H69" s="28">
        <f>IFERROR(ROUNDUP((B$27/B$28)*$I14,0),0)*IF($L$30="FTEs",4.2,1)</f>
        <v>0</v>
      </c>
      <c r="I69" s="26">
        <f>IFERROR(ROUNDUP((C$27/C$28)*$I14,0),0)*IF($L$30="FTEs",4.2,1)</f>
        <v>21</v>
      </c>
      <c r="J69" s="26">
        <f>IFERROR(ROUNDUP((D$27/D$28)*$I14,0),0)*IF($L$30="FTEs",4.2,1)</f>
        <v>63</v>
      </c>
      <c r="K69" s="26">
        <f>IFERROR(ROUNDUP((E$27/E$28)*$I14,0),0)*IF($L$30="FTEs",4.2,1)</f>
        <v>357</v>
      </c>
      <c r="L69" s="29">
        <f>IFERROR(ROUNDUP((F$27/F$28)*$I14,0),0)*IF($L$30="FTEs",4.2,1)</f>
        <v>180.6</v>
      </c>
      <c r="M69" s="2"/>
      <c r="N69" s="36"/>
      <c r="O69" s="131"/>
      <c r="P69" s="131"/>
      <c r="Q69" s="131"/>
      <c r="R69" s="131"/>
      <c r="S69" s="131"/>
      <c r="T69" s="131"/>
      <c r="U69" s="131"/>
      <c r="V69" s="131"/>
      <c r="W69" s="131"/>
    </row>
    <row r="70" spans="1:23" s="7" customFormat="1" ht="8.1" customHeight="1" x14ac:dyDescent="0.25">
      <c r="B70" s="14"/>
      <c r="C70" s="14"/>
      <c r="D70" s="14"/>
      <c r="E70" s="14"/>
      <c r="F70" s="14"/>
      <c r="H70" s="14"/>
      <c r="I70" s="14"/>
      <c r="J70" s="14"/>
      <c r="K70" s="14"/>
      <c r="L70" s="14"/>
      <c r="M70" s="2"/>
      <c r="N70" s="36"/>
      <c r="O70" s="131"/>
      <c r="P70" s="131"/>
      <c r="Q70" s="131"/>
      <c r="R70" s="131"/>
      <c r="S70" s="131"/>
      <c r="T70" s="131"/>
      <c r="U70" s="131"/>
      <c r="V70" s="131"/>
      <c r="W70" s="131"/>
    </row>
    <row r="71" spans="1:23" ht="18.75" x14ac:dyDescent="0.3">
      <c r="A71" s="9" t="s">
        <v>55</v>
      </c>
      <c r="M71" s="1"/>
      <c r="O71" s="131"/>
      <c r="P71" s="131"/>
      <c r="Q71" s="131"/>
      <c r="R71" s="131"/>
      <c r="S71" s="131"/>
      <c r="T71" s="131"/>
      <c r="U71" s="131"/>
      <c r="V71" s="131"/>
      <c r="W71" s="131"/>
    </row>
    <row r="72" spans="1:23" ht="8.1" customHeight="1" x14ac:dyDescent="0.3">
      <c r="A72" s="9"/>
      <c r="M72" s="1"/>
      <c r="N72" s="33"/>
      <c r="O72" s="37"/>
      <c r="P72" s="38"/>
      <c r="Q72" s="38"/>
      <c r="R72" s="38"/>
      <c r="S72" s="38"/>
      <c r="T72" s="38"/>
      <c r="U72" s="38"/>
      <c r="V72" s="38"/>
      <c r="W72" s="38"/>
    </row>
    <row r="73" spans="1:23" ht="18.75" x14ac:dyDescent="0.3">
      <c r="A73" s="8"/>
      <c r="B73" s="123" t="s">
        <v>84</v>
      </c>
      <c r="C73" s="124"/>
      <c r="D73" s="124"/>
      <c r="E73" s="124"/>
      <c r="F73" s="125"/>
      <c r="G73" s="8"/>
      <c r="H73" s="123" t="s">
        <v>86</v>
      </c>
      <c r="I73" s="124"/>
      <c r="J73" s="124"/>
      <c r="K73" s="124"/>
      <c r="L73" s="125"/>
      <c r="M73" s="92"/>
      <c r="N73" s="33"/>
      <c r="O73" s="37"/>
    </row>
    <row r="74" spans="1:23" ht="15.75" x14ac:dyDescent="0.25">
      <c r="A74" s="7"/>
      <c r="B74" s="102" t="s">
        <v>53</v>
      </c>
      <c r="C74" s="103"/>
      <c r="D74" s="103"/>
      <c r="E74" s="103"/>
      <c r="F74" s="104"/>
      <c r="G74" s="7"/>
      <c r="H74" s="102" t="s">
        <v>53</v>
      </c>
      <c r="I74" s="103"/>
      <c r="J74" s="103"/>
      <c r="K74" s="103"/>
      <c r="L74" s="104"/>
      <c r="M74" s="2"/>
      <c r="N74" s="36"/>
      <c r="O74" s="38"/>
      <c r="P74" s="38"/>
      <c r="Q74" s="38"/>
      <c r="R74" s="38"/>
      <c r="S74" s="38"/>
      <c r="T74" s="38"/>
      <c r="U74" s="38"/>
      <c r="V74" s="38"/>
      <c r="W74" s="38"/>
    </row>
    <row r="75" spans="1:23" ht="45" customHeight="1" x14ac:dyDescent="0.25">
      <c r="A75" s="111"/>
      <c r="B75" s="79" t="str">
        <f>IF(H$25="","",H$25)</f>
        <v/>
      </c>
      <c r="C75" s="44" t="str">
        <f t="shared" ref="C75:F75" si="15">IF(I$25="","",I$25)</f>
        <v>Non-ICU Physician</v>
      </c>
      <c r="D75" s="44" t="str">
        <f t="shared" si="15"/>
        <v>Charge Nurse</v>
      </c>
      <c r="E75" s="44" t="str">
        <f t="shared" si="15"/>
        <v>RN / LPN / LVN</v>
      </c>
      <c r="F75" s="61" t="str">
        <f t="shared" si="15"/>
        <v>CNA / Nurse Assistant</v>
      </c>
      <c r="G75" s="112"/>
      <c r="H75" s="83" t="str">
        <f>IF(H$25="","",H$25)</f>
        <v/>
      </c>
      <c r="I75" s="81" t="str">
        <f t="shared" ref="I75:L75" si="16">IF(I$25="","",I$25)</f>
        <v>Non-ICU Physician</v>
      </c>
      <c r="J75" s="81" t="str">
        <f t="shared" si="16"/>
        <v>Charge Nurse</v>
      </c>
      <c r="K75" s="81" t="str">
        <f t="shared" si="16"/>
        <v>RN / LPN / LVN</v>
      </c>
      <c r="L75" s="84" t="str">
        <f t="shared" si="16"/>
        <v>CNA / Nurse Assistant</v>
      </c>
      <c r="M75" s="93"/>
      <c r="O75" s="34"/>
    </row>
    <row r="76" spans="1:23" ht="15.75" x14ac:dyDescent="0.25">
      <c r="A76" s="111"/>
      <c r="B76" s="10" t="s">
        <v>18</v>
      </c>
      <c r="C76" s="11" t="s">
        <v>19</v>
      </c>
      <c r="D76" s="12" t="s">
        <v>20</v>
      </c>
      <c r="E76" s="12" t="s">
        <v>21</v>
      </c>
      <c r="F76" s="13" t="s">
        <v>22</v>
      </c>
      <c r="G76" s="112"/>
      <c r="H76" s="15" t="s">
        <v>18</v>
      </c>
      <c r="I76" s="11" t="s">
        <v>19</v>
      </c>
      <c r="J76" s="12" t="s">
        <v>20</v>
      </c>
      <c r="K76" s="12" t="s">
        <v>21</v>
      </c>
      <c r="L76" s="16" t="s">
        <v>22</v>
      </c>
      <c r="M76" s="2"/>
      <c r="N76" s="36"/>
      <c r="O76" s="38"/>
      <c r="P76" s="38"/>
      <c r="Q76" s="38"/>
      <c r="R76" s="38"/>
      <c r="S76" s="38"/>
      <c r="T76" s="38"/>
      <c r="U76" s="38"/>
      <c r="V76" s="38"/>
      <c r="W76" s="38"/>
    </row>
    <row r="77" spans="1:23" ht="15" customHeight="1" x14ac:dyDescent="0.25">
      <c r="A77" s="111"/>
      <c r="B77" s="25">
        <f>IFERROR(ROUNDUP((H$27/H$28)*$I13,0),0)*IF($L$30="FTEs",4.2,1)</f>
        <v>0</v>
      </c>
      <c r="C77" s="26">
        <f>IFERROR(ROUNDUP((I$27/I$28)*$I13,0),0)*IF($L$30="FTEs",4.2,1)</f>
        <v>25.200000000000003</v>
      </c>
      <c r="D77" s="26">
        <f>IFERROR(ROUNDUP((J$27/J$28)*$I13,0),0)*IF($L$30="FTEs",4.2,1)</f>
        <v>71.400000000000006</v>
      </c>
      <c r="E77" s="26">
        <f>IFERROR(ROUNDUP((K$27/K$28)*$I13,0),0)*IF($L$30="FTEs",4.2,1)</f>
        <v>420</v>
      </c>
      <c r="F77" s="27">
        <f>IFERROR(ROUNDUP((L$27/L$28)*$I13,0),0)*IF($L$30="FTEs",4.2,1)</f>
        <v>210</v>
      </c>
      <c r="G77" s="112"/>
      <c r="H77" s="28">
        <f>IFERROR(ROUNDUP((H$27/H$28)*$I14,0),0)*IF($L$30="FTEs",4.2,1)</f>
        <v>0</v>
      </c>
      <c r="I77" s="26">
        <f>IFERROR(ROUNDUP((I$27/I$28)*$I14,0),0)*IF($L$30="FTEs",4.2,1)</f>
        <v>21</v>
      </c>
      <c r="J77" s="26">
        <f>IFERROR(ROUNDUP((J$27/J$28)*$I14,0),0)*IF($L$30="FTEs",4.2,1)</f>
        <v>63</v>
      </c>
      <c r="K77" s="26">
        <f>IFERROR(ROUNDUP((K$27/K$28)*$I14,0),0)*IF($L$30="FTEs",4.2,1)</f>
        <v>357</v>
      </c>
      <c r="L77" s="29">
        <f>IFERROR(ROUNDUP((L$27/L$28)*$I14,0),0)*IF($L$30="FTEs",4.2,1)</f>
        <v>180.6</v>
      </c>
      <c r="M77" s="2"/>
      <c r="O77" s="38"/>
      <c r="P77" s="38"/>
      <c r="Q77" s="38"/>
      <c r="R77" s="38"/>
      <c r="S77" s="38"/>
      <c r="T77" s="38"/>
      <c r="U77" s="38"/>
      <c r="V77" s="38"/>
      <c r="W77" s="38"/>
    </row>
    <row r="78" spans="1:23" ht="8.1" customHeight="1" x14ac:dyDescent="0.25">
      <c r="A78" s="7"/>
      <c r="B78" s="14"/>
      <c r="C78" s="14"/>
      <c r="D78" s="14"/>
      <c r="E78" s="14"/>
      <c r="F78" s="14"/>
      <c r="G78" s="7"/>
      <c r="H78" s="14"/>
      <c r="I78" s="14"/>
      <c r="J78" s="14"/>
      <c r="K78" s="14"/>
      <c r="L78" s="14"/>
      <c r="M78" s="2"/>
      <c r="O78" s="38"/>
      <c r="P78" s="38"/>
      <c r="Q78" s="38"/>
      <c r="R78" s="38"/>
      <c r="S78" s="38"/>
      <c r="T78" s="38"/>
      <c r="U78" s="38"/>
      <c r="V78" s="38"/>
      <c r="W78" s="38"/>
    </row>
    <row r="79" spans="1:23" ht="45" customHeight="1" x14ac:dyDescent="0.25">
      <c r="A79" s="99" t="s">
        <v>77</v>
      </c>
      <c r="B79" s="99"/>
      <c r="C79" s="99"/>
      <c r="D79" s="99"/>
      <c r="E79" s="99"/>
      <c r="F79" s="99"/>
      <c r="G79" s="7"/>
      <c r="H79" s="79" t="str">
        <f>IF(B$25="","",B$25)</f>
        <v/>
      </c>
      <c r="I79" s="44" t="str">
        <f t="shared" ref="I79:L79" si="17">IF(C$25="","",C$25)</f>
        <v>Non-ICU Physician</v>
      </c>
      <c r="J79" s="44" t="str">
        <f t="shared" si="17"/>
        <v>Charge Nurse</v>
      </c>
      <c r="K79" s="44" t="str">
        <f t="shared" si="17"/>
        <v>RN / LPN / LVN</v>
      </c>
      <c r="L79" s="61" t="str">
        <f t="shared" si="17"/>
        <v>CNA / Nurse Assistant</v>
      </c>
      <c r="M79" s="2"/>
      <c r="N79" s="36"/>
      <c r="O79" s="38"/>
      <c r="P79" s="38"/>
      <c r="Q79" s="38"/>
      <c r="R79" s="38"/>
      <c r="S79" s="38"/>
      <c r="T79" s="38"/>
      <c r="U79" s="38"/>
      <c r="V79" s="38"/>
      <c r="W79" s="38"/>
    </row>
    <row r="80" spans="1:23" ht="15.75" x14ac:dyDescent="0.25">
      <c r="A80" s="99"/>
      <c r="B80" s="99"/>
      <c r="C80" s="99"/>
      <c r="D80" s="99"/>
      <c r="E80" s="99"/>
      <c r="F80" s="99"/>
      <c r="G80" s="7"/>
      <c r="H80" s="28">
        <f>IFERROR(H69-B69,0)</f>
        <v>0</v>
      </c>
      <c r="I80" s="26">
        <f t="shared" ref="I80" si="18">IFERROR(I69-C69,0)</f>
        <v>-4.2000000000000028</v>
      </c>
      <c r="J80" s="26">
        <f t="shared" ref="J80" si="19">IFERROR(J69-D69,0)</f>
        <v>-8.4000000000000057</v>
      </c>
      <c r="K80" s="26">
        <f t="shared" ref="K80" si="20">IFERROR(K69-E69,0)</f>
        <v>-63</v>
      </c>
      <c r="L80" s="29">
        <f t="shared" ref="L80" si="21">IFERROR(L69-F69,0)</f>
        <v>-29.400000000000006</v>
      </c>
      <c r="M80" s="2"/>
      <c r="N80" s="36"/>
      <c r="O80" s="38"/>
      <c r="P80" s="38"/>
      <c r="Q80" s="38"/>
      <c r="R80" s="38"/>
      <c r="S80" s="38"/>
      <c r="T80" s="38"/>
      <c r="U80" s="38"/>
      <c r="V80" s="38"/>
      <c r="W80" s="38"/>
    </row>
    <row r="81" spans="1:13" ht="8.1" customHeight="1" x14ac:dyDescent="0.25">
      <c r="A81" s="87"/>
      <c r="B81" s="88"/>
      <c r="C81" s="88"/>
      <c r="D81" s="88"/>
      <c r="E81" s="88"/>
      <c r="F81" s="88"/>
      <c r="G81" s="7"/>
      <c r="H81" s="14"/>
      <c r="I81" s="14"/>
      <c r="J81" s="14"/>
      <c r="K81" s="14"/>
      <c r="L81" s="14"/>
      <c r="M81" s="2"/>
    </row>
    <row r="82" spans="1:13" ht="45" customHeight="1" x14ac:dyDescent="0.25">
      <c r="A82" s="99" t="s">
        <v>76</v>
      </c>
      <c r="B82" s="99"/>
      <c r="C82" s="99"/>
      <c r="D82" s="99"/>
      <c r="E82" s="99"/>
      <c r="F82" s="99"/>
      <c r="G82" s="7"/>
      <c r="H82" s="79" t="str">
        <f>IF(H$25="","",H$25)</f>
        <v/>
      </c>
      <c r="I82" s="81" t="str">
        <f t="shared" ref="I82:L82" si="22">IF(I$25="","",I$25)</f>
        <v>Non-ICU Physician</v>
      </c>
      <c r="J82" s="81" t="str">
        <f t="shared" si="22"/>
        <v>Charge Nurse</v>
      </c>
      <c r="K82" s="81" t="str">
        <f t="shared" si="22"/>
        <v>RN / LPN / LVN</v>
      </c>
      <c r="L82" s="84" t="str">
        <f t="shared" si="22"/>
        <v>CNA / Nurse Assistant</v>
      </c>
      <c r="M82" s="2"/>
    </row>
    <row r="83" spans="1:13" ht="15.75" x14ac:dyDescent="0.25">
      <c r="A83" s="99"/>
      <c r="B83" s="99"/>
      <c r="C83" s="99"/>
      <c r="D83" s="99"/>
      <c r="E83" s="99"/>
      <c r="F83" s="99"/>
      <c r="G83" s="7"/>
      <c r="H83" s="28">
        <f>IFERROR(H77-B77,0)</f>
        <v>0</v>
      </c>
      <c r="I83" s="26">
        <f t="shared" ref="I83" si="23">IFERROR(I77-C77,0)</f>
        <v>-4.2000000000000028</v>
      </c>
      <c r="J83" s="26">
        <f t="shared" ref="J83" si="24">IFERROR(J77-D77,0)</f>
        <v>-8.4000000000000057</v>
      </c>
      <c r="K83" s="26">
        <f t="shared" ref="K83" si="25">IFERROR(K77-E77,0)</f>
        <v>-63</v>
      </c>
      <c r="L83" s="29">
        <f t="shared" ref="L83" si="26">IFERROR(L77-F77,0)</f>
        <v>-29.400000000000006</v>
      </c>
      <c r="M83" s="2"/>
    </row>
    <row r="84" spans="1:13" ht="8.1" customHeight="1" x14ac:dyDescent="0.25">
      <c r="A84" s="87"/>
      <c r="B84" s="88"/>
      <c r="C84" s="88"/>
      <c r="D84" s="88"/>
      <c r="E84" s="88"/>
      <c r="F84" s="88"/>
      <c r="G84" s="7"/>
      <c r="H84" s="14"/>
      <c r="I84" s="14"/>
      <c r="J84" s="14"/>
      <c r="K84" s="14"/>
      <c r="L84" s="14"/>
      <c r="M84" s="2"/>
    </row>
    <row r="85" spans="1:13" ht="45" customHeight="1" x14ac:dyDescent="0.25">
      <c r="A85" s="99" t="s">
        <v>57</v>
      </c>
      <c r="B85" s="99"/>
      <c r="C85" s="99"/>
      <c r="D85" s="99"/>
      <c r="E85" s="99"/>
      <c r="F85" s="99"/>
      <c r="G85" s="7"/>
      <c r="H85" s="79" t="str">
        <f>IF(H$25="","",H$25)</f>
        <v/>
      </c>
      <c r="I85" s="81" t="str">
        <f t="shared" ref="I85:L85" si="27">IF(I$25="","",I$25)</f>
        <v>Non-ICU Physician</v>
      </c>
      <c r="J85" s="81" t="str">
        <f t="shared" si="27"/>
        <v>Charge Nurse</v>
      </c>
      <c r="K85" s="81" t="str">
        <f t="shared" si="27"/>
        <v>RN / LPN / LVN</v>
      </c>
      <c r="L85" s="84" t="str">
        <f t="shared" si="27"/>
        <v>CNA / Nurse Assistant</v>
      </c>
      <c r="M85" s="2"/>
    </row>
    <row r="86" spans="1:13" ht="15.75" x14ac:dyDescent="0.25">
      <c r="A86" s="99"/>
      <c r="B86" s="99"/>
      <c r="C86" s="99"/>
      <c r="D86" s="99"/>
      <c r="E86" s="99"/>
      <c r="F86" s="99"/>
      <c r="G86" s="7"/>
      <c r="H86" s="28">
        <f>IFERROR(H77-B69,0)</f>
        <v>0</v>
      </c>
      <c r="I86" s="26">
        <f t="shared" ref="I86" si="28">IFERROR(I77-C69,0)</f>
        <v>-4.2000000000000028</v>
      </c>
      <c r="J86" s="26">
        <f t="shared" ref="J86" si="29">IFERROR(J77-D69,0)</f>
        <v>-8.4000000000000057</v>
      </c>
      <c r="K86" s="26">
        <f t="shared" ref="K86" si="30">IFERROR(K77-E69,0)</f>
        <v>-63</v>
      </c>
      <c r="L86" s="29">
        <f t="shared" ref="L86" si="31">IFERROR(L77-F69,0)</f>
        <v>-29.400000000000006</v>
      </c>
      <c r="M86" s="2"/>
    </row>
    <row r="87" spans="1:13" ht="8.1" customHeight="1" x14ac:dyDescent="0.25">
      <c r="A87" s="7"/>
      <c r="B87" s="14"/>
      <c r="C87" s="14"/>
      <c r="D87" s="14"/>
      <c r="E87" s="14"/>
      <c r="F87" s="14"/>
      <c r="G87" s="7"/>
      <c r="H87" s="14"/>
      <c r="I87" s="14"/>
      <c r="J87" s="14"/>
      <c r="K87" s="14"/>
      <c r="L87" s="14"/>
      <c r="M87" s="2"/>
    </row>
    <row r="88" spans="1:13" ht="15.75" x14ac:dyDescent="0.25">
      <c r="A88" s="100" t="s">
        <v>58</v>
      </c>
      <c r="B88" s="100"/>
      <c r="C88" s="100"/>
      <c r="D88" s="100"/>
      <c r="E88" s="100"/>
      <c r="F88" s="100"/>
      <c r="G88" s="100"/>
      <c r="H88" s="100"/>
      <c r="I88" s="100"/>
      <c r="J88" s="100"/>
      <c r="K88" s="100"/>
      <c r="L88" s="100"/>
      <c r="M88" s="2"/>
    </row>
    <row r="89" spans="1:13" ht="15.75" x14ac:dyDescent="0.25">
      <c r="A89" s="100"/>
      <c r="B89" s="100"/>
      <c r="C89" s="100"/>
      <c r="D89" s="100"/>
      <c r="E89" s="100"/>
      <c r="F89" s="100"/>
      <c r="G89" s="100"/>
      <c r="H89" s="100"/>
      <c r="I89" s="100"/>
      <c r="J89" s="100"/>
      <c r="K89" s="100"/>
      <c r="L89" s="100"/>
      <c r="M89" s="2"/>
    </row>
    <row r="90" spans="1:13" x14ac:dyDescent="0.25">
      <c r="M90" s="1"/>
    </row>
  </sheetData>
  <mergeCells count="47">
    <mergeCell ref="O11:Y12"/>
    <mergeCell ref="B65:F65"/>
    <mergeCell ref="H65:L65"/>
    <mergeCell ref="O68:W71"/>
    <mergeCell ref="A45:A47"/>
    <mergeCell ref="G45:G47"/>
    <mergeCell ref="O29:X29"/>
    <mergeCell ref="B18:F18"/>
    <mergeCell ref="H18:L18"/>
    <mergeCell ref="B36:F36"/>
    <mergeCell ref="H36:L36"/>
    <mergeCell ref="O13:U14"/>
    <mergeCell ref="A14:H14"/>
    <mergeCell ref="B17:F17"/>
    <mergeCell ref="A13:H13"/>
    <mergeCell ref="H17:L17"/>
    <mergeCell ref="G75:G77"/>
    <mergeCell ref="H24:L24"/>
    <mergeCell ref="B24:F24"/>
    <mergeCell ref="A4:L4"/>
    <mergeCell ref="A11:H11"/>
    <mergeCell ref="A6:H6"/>
    <mergeCell ref="A7:H7"/>
    <mergeCell ref="A8:H8"/>
    <mergeCell ref="A9:H9"/>
    <mergeCell ref="B35:F35"/>
    <mergeCell ref="H35:L35"/>
    <mergeCell ref="B43:F43"/>
    <mergeCell ref="H43:L43"/>
    <mergeCell ref="B44:F44"/>
    <mergeCell ref="H44:L44"/>
    <mergeCell ref="A79:F80"/>
    <mergeCell ref="A82:F83"/>
    <mergeCell ref="A85:F86"/>
    <mergeCell ref="A88:L89"/>
    <mergeCell ref="A2:I3"/>
    <mergeCell ref="A49:F50"/>
    <mergeCell ref="A52:F53"/>
    <mergeCell ref="A55:F56"/>
    <mergeCell ref="A58:L59"/>
    <mergeCell ref="B66:F66"/>
    <mergeCell ref="H66:L66"/>
    <mergeCell ref="B73:F73"/>
    <mergeCell ref="H73:L73"/>
    <mergeCell ref="B74:F74"/>
    <mergeCell ref="H74:L74"/>
    <mergeCell ref="A75:A77"/>
  </mergeCells>
  <dataValidations count="1">
    <dataValidation type="list" allowBlank="1" showInputMessage="1" showErrorMessage="1" sqref="L30">
      <formula1>"FTEs,Roles"</formula1>
    </dataValidation>
  </dataValidations>
  <pageMargins left="0.25" right="0.25" top="0.25" bottom="0.25" header="0.3" footer="0.3"/>
  <pageSetup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349B34E-9F9A-48F6-B17A-C92EA8620F4B}">
            <xm:f>NOT(ISERROR(SEARCH("CUSTOM",B29)))</xm:f>
            <xm:f>"CUSTOM"</xm:f>
            <x14:dxf>
              <font>
                <color rgb="FF9C5700"/>
              </font>
              <fill>
                <patternFill>
                  <bgColor rgb="FFFFEB9C"/>
                </patternFill>
              </fill>
            </x14:dxf>
          </x14:cfRule>
          <xm:sqref>B29:L30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79A07B2D3824FB956883CCA30378D" ma:contentTypeVersion="10" ma:contentTypeDescription="Create a new document." ma:contentTypeScope="" ma:versionID="fda489c92a248020543be4609adf20ae">
  <xsd:schema xmlns:xsd="http://www.w3.org/2001/XMLSchema" xmlns:xs="http://www.w3.org/2001/XMLSchema" xmlns:p="http://schemas.microsoft.com/office/2006/metadata/properties" xmlns:ns2="4866676c-763d-4a36-985d-ee3c84fba980" xmlns:ns3="445477fa-63b5-4a97-ba4c-4aa46d61b20b" targetNamespace="http://schemas.microsoft.com/office/2006/metadata/properties" ma:root="true" ma:fieldsID="42749d6a04fbe7352142c21b87e001c0" ns2:_="" ns3:_="">
    <xsd:import namespace="4866676c-763d-4a36-985d-ee3c84fba980"/>
    <xsd:import namespace="445477fa-63b5-4a97-ba4c-4aa46d61b2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6676c-763d-4a36-985d-ee3c84fba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5477fa-63b5-4a97-ba4c-4aa46d61b2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A2F926-FC2B-44BB-A926-B1B1BDC5874E}">
  <ds:schemaRefs>
    <ds:schemaRef ds:uri="http://schemas.openxmlformats.org/package/2006/metadata/core-properties"/>
    <ds:schemaRef ds:uri="445477fa-63b5-4a97-ba4c-4aa46d61b20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4866676c-763d-4a36-985d-ee3c84fba980"/>
    <ds:schemaRef ds:uri="http://www.w3.org/XML/1998/namespace"/>
    <ds:schemaRef ds:uri="http://purl.org/dc/dcmitype/"/>
  </ds:schemaRefs>
</ds:datastoreItem>
</file>

<file path=customXml/itemProps2.xml><?xml version="1.0" encoding="utf-8"?>
<ds:datastoreItem xmlns:ds="http://schemas.openxmlformats.org/officeDocument/2006/customXml" ds:itemID="{6C80FA46-AA40-413E-965B-A9F46CB0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6676c-763d-4a36-985d-ee3c84fba980"/>
    <ds:schemaRef ds:uri="445477fa-63b5-4a97-ba4c-4aa46d61b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783761-E5C2-4043-8242-46A60D45B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 Instructions</vt:lpstr>
      <vt:lpstr>Clinical Demand Calculator</vt:lpstr>
    </vt:vector>
  </TitlesOfParts>
  <Manager/>
  <Company>Providence Health &amp; Services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Gary.Russo@providence.org</dc:creator>
  <cp:keywords/>
  <dc:description/>
  <cp:lastModifiedBy>Russo, Gary J</cp:lastModifiedBy>
  <cp:revision/>
  <cp:lastPrinted>2020-04-14T19:05:11Z</cp:lastPrinted>
  <dcterms:created xsi:type="dcterms:W3CDTF">2020-03-17T19:28:08Z</dcterms:created>
  <dcterms:modified xsi:type="dcterms:W3CDTF">2020-04-14T21:06:28Z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0x01010054079A07B2D3824FB956883CCA30378D</vt:lpwstr>
  </property>
</Properties>
</file>